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ZB_ZAKAZKY\1101_1150\1131_Bohumín_nemocnice_projekt\09_projekty\08_ROZPOČTY\slepý rozpočet\"/>
    </mc:Choice>
  </mc:AlternateContent>
  <bookViews>
    <workbookView xWindow="390" yWindow="285" windowWidth="22575" windowHeight="975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Položky!$A$1:$G$82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G38" i="3" l="1"/>
  <c r="G70" i="3"/>
  <c r="G71" i="3"/>
  <c r="G72" i="3"/>
  <c r="G69" i="3"/>
  <c r="G68" i="3"/>
  <c r="G27" i="3"/>
  <c r="G42" i="3"/>
  <c r="G43" i="3"/>
  <c r="G45" i="3"/>
  <c r="G46" i="3"/>
  <c r="G47" i="3"/>
  <c r="G41" i="3"/>
  <c r="G26" i="3"/>
  <c r="G28" i="3"/>
  <c r="G29" i="3"/>
  <c r="G25" i="3"/>
  <c r="G30" i="3"/>
  <c r="G31" i="3"/>
  <c r="G59" i="3"/>
  <c r="G58" i="3"/>
  <c r="G10" i="3"/>
  <c r="G11" i="3"/>
  <c r="G12" i="3"/>
  <c r="G13" i="3"/>
  <c r="G14" i="3"/>
  <c r="G55" i="3"/>
  <c r="G56" i="3"/>
  <c r="G65" i="3"/>
  <c r="G54" i="3"/>
  <c r="G18" i="3"/>
  <c r="C39" i="3"/>
  <c r="G48" i="3" l="1"/>
  <c r="G60" i="3"/>
  <c r="G61" i="3"/>
  <c r="G62" i="3"/>
  <c r="G63" i="3"/>
  <c r="G64" i="3"/>
  <c r="G66" i="3"/>
  <c r="G67" i="3"/>
  <c r="G37" i="3"/>
  <c r="G15" i="3"/>
  <c r="G22" i="3" l="1"/>
  <c r="BA56" i="3" l="1"/>
  <c r="G17" i="3"/>
  <c r="C3" i="3"/>
  <c r="G57" i="3"/>
  <c r="BA57" i="3" s="1"/>
  <c r="BA62" i="3"/>
  <c r="BA63" i="3"/>
  <c r="BA64" i="3"/>
  <c r="BA66" i="3"/>
  <c r="BA67" i="3"/>
  <c r="BA72" i="3"/>
  <c r="G51" i="3"/>
  <c r="BA51" i="3" s="1"/>
  <c r="BA37" i="3"/>
  <c r="BA38" i="3"/>
  <c r="G9" i="3"/>
  <c r="BD12" i="3"/>
  <c r="G16" i="3"/>
  <c r="G19" i="3"/>
  <c r="BD19" i="3" s="1"/>
  <c r="G20" i="3"/>
  <c r="BD20" i="3" s="1"/>
  <c r="G21" i="3"/>
  <c r="BD21" i="3" s="1"/>
  <c r="G23" i="3"/>
  <c r="BD23" i="3" s="1"/>
  <c r="G24" i="3"/>
  <c r="BD24" i="3" s="1"/>
  <c r="G32" i="3"/>
  <c r="BD32" i="3" s="1"/>
  <c r="G33" i="3"/>
  <c r="BD33" i="3" s="1"/>
  <c r="BE81" i="3"/>
  <c r="BD81" i="3"/>
  <c r="BC81" i="3"/>
  <c r="BB81" i="3"/>
  <c r="G81" i="3"/>
  <c r="BA81" i="3" s="1"/>
  <c r="BE80" i="3"/>
  <c r="BD80" i="3"/>
  <c r="BC80" i="3"/>
  <c r="BB80" i="3"/>
  <c r="G80" i="3"/>
  <c r="BA80" i="3" s="1"/>
  <c r="BE79" i="3"/>
  <c r="BD79" i="3"/>
  <c r="BC79" i="3"/>
  <c r="BB79" i="3"/>
  <c r="G79" i="3"/>
  <c r="BA79" i="3" s="1"/>
  <c r="B13" i="2"/>
  <c r="A13" i="2"/>
  <c r="C82" i="3"/>
  <c r="BE76" i="3"/>
  <c r="BD76" i="3"/>
  <c r="BC76" i="3"/>
  <c r="BB76" i="3"/>
  <c r="G76" i="3"/>
  <c r="BA76" i="3" s="1"/>
  <c r="BE75" i="3"/>
  <c r="BD75" i="3"/>
  <c r="BC75" i="3"/>
  <c r="BB75" i="3"/>
  <c r="G75" i="3"/>
  <c r="BA75" i="3" s="1"/>
  <c r="B12" i="2"/>
  <c r="A12" i="2"/>
  <c r="C77" i="3"/>
  <c r="BE72" i="3"/>
  <c r="BD72" i="3"/>
  <c r="BC72" i="3"/>
  <c r="BB72" i="3"/>
  <c r="BE67" i="3"/>
  <c r="BD67" i="3"/>
  <c r="BC67" i="3"/>
  <c r="BB67" i="3"/>
  <c r="BE66" i="3"/>
  <c r="BD66" i="3"/>
  <c r="BC66" i="3"/>
  <c r="BB66" i="3"/>
  <c r="BE64" i="3"/>
  <c r="BD64" i="3"/>
  <c r="BC64" i="3"/>
  <c r="BB64" i="3"/>
  <c r="BE63" i="3"/>
  <c r="BD63" i="3"/>
  <c r="BC63" i="3"/>
  <c r="BB63" i="3"/>
  <c r="BE62" i="3"/>
  <c r="BD62" i="3"/>
  <c r="BC62" i="3"/>
  <c r="BB62" i="3"/>
  <c r="BE57" i="3"/>
  <c r="BD57" i="3"/>
  <c r="BC57" i="3"/>
  <c r="BB57" i="3"/>
  <c r="BE56" i="3"/>
  <c r="BD56" i="3"/>
  <c r="BC56" i="3"/>
  <c r="BB56" i="3"/>
  <c r="B11" i="2"/>
  <c r="A11" i="2"/>
  <c r="C73" i="3"/>
  <c r="BE51" i="3"/>
  <c r="BD51" i="3"/>
  <c r="BC51" i="3"/>
  <c r="BB51" i="3"/>
  <c r="BE50" i="3"/>
  <c r="BD50" i="3"/>
  <c r="BC50" i="3"/>
  <c r="BB50" i="3"/>
  <c r="G50" i="3"/>
  <c r="B10" i="2"/>
  <c r="A10" i="2"/>
  <c r="C52" i="3"/>
  <c r="B9" i="2"/>
  <c r="A9" i="2"/>
  <c r="C48" i="3"/>
  <c r="BE38" i="3"/>
  <c r="BD38" i="3"/>
  <c r="BC38" i="3"/>
  <c r="BB38" i="3"/>
  <c r="BE37" i="3"/>
  <c r="BD37" i="3"/>
  <c r="BC37" i="3"/>
  <c r="BB37" i="3"/>
  <c r="BE36" i="3"/>
  <c r="BD36" i="3"/>
  <c r="BC36" i="3"/>
  <c r="BB36" i="3"/>
  <c r="G36" i="3"/>
  <c r="BA36" i="3" s="1"/>
  <c r="B8" i="2"/>
  <c r="A8" i="2"/>
  <c r="BE33" i="3"/>
  <c r="BC33" i="3"/>
  <c r="BB33" i="3"/>
  <c r="BA33" i="3"/>
  <c r="BE32" i="3"/>
  <c r="BC32" i="3"/>
  <c r="BB32" i="3"/>
  <c r="BA32" i="3"/>
  <c r="BE24" i="3"/>
  <c r="BC24" i="3"/>
  <c r="BB24" i="3"/>
  <c r="BA24" i="3"/>
  <c r="BE23" i="3"/>
  <c r="BC23" i="3"/>
  <c r="BB23" i="3"/>
  <c r="BA23" i="3"/>
  <c r="BE21" i="3"/>
  <c r="BC21" i="3"/>
  <c r="BB21" i="3"/>
  <c r="BA21" i="3"/>
  <c r="BE20" i="3"/>
  <c r="BC20" i="3"/>
  <c r="BB20" i="3"/>
  <c r="BA20" i="3"/>
  <c r="BE19" i="3"/>
  <c r="BC19" i="3"/>
  <c r="BB19" i="3"/>
  <c r="BA19" i="3"/>
  <c r="BE12" i="3"/>
  <c r="BC12" i="3"/>
  <c r="BB12" i="3"/>
  <c r="BA12" i="3"/>
  <c r="BE9" i="3"/>
  <c r="BC9" i="3"/>
  <c r="BB9" i="3"/>
  <c r="BA9" i="3"/>
  <c r="BE8" i="3"/>
  <c r="BC8" i="3"/>
  <c r="BB8" i="3"/>
  <c r="BA8" i="3"/>
  <c r="G8" i="3"/>
  <c r="BD8" i="3" s="1"/>
  <c r="B7" i="2"/>
  <c r="A7" i="2"/>
  <c r="C34" i="3"/>
  <c r="C4" i="3"/>
  <c r="F3" i="3"/>
  <c r="H20" i="2"/>
  <c r="G22" i="1" s="1"/>
  <c r="G21" i="1" s="1"/>
  <c r="G19" i="2"/>
  <c r="I19" i="2" s="1"/>
  <c r="C2" i="2"/>
  <c r="C1" i="2"/>
  <c r="F31" i="1"/>
  <c r="G8" i="1"/>
  <c r="BD9" i="3" l="1"/>
  <c r="BD34" i="3" s="1"/>
  <c r="G34" i="3"/>
  <c r="H7" i="2" s="1"/>
  <c r="BA50" i="3"/>
  <c r="BA52" i="3" s="1"/>
  <c r="G52" i="3"/>
  <c r="G10" i="2" s="1"/>
  <c r="G73" i="3"/>
  <c r="G11" i="2" s="1"/>
  <c r="BC77" i="3"/>
  <c r="G12" i="2" s="1"/>
  <c r="BD82" i="3"/>
  <c r="H13" i="2" s="1"/>
  <c r="BC82" i="3"/>
  <c r="G13" i="2" s="1"/>
  <c r="BE82" i="3"/>
  <c r="I13" i="2" s="1"/>
  <c r="G39" i="3"/>
  <c r="G8" i="2" s="1"/>
  <c r="G9" i="2"/>
  <c r="BD73" i="3"/>
  <c r="H11" i="2" s="1"/>
  <c r="BE39" i="3"/>
  <c r="I8" i="2" s="1"/>
  <c r="BA34" i="3"/>
  <c r="BB34" i="3"/>
  <c r="F7" i="2" s="1"/>
  <c r="BE34" i="3"/>
  <c r="I7" i="2" s="1"/>
  <c r="BC48" i="3"/>
  <c r="BD48" i="3"/>
  <c r="H9" i="2" s="1"/>
  <c r="BC34" i="3"/>
  <c r="G7" i="2" s="1"/>
  <c r="BB39" i="3"/>
  <c r="F8" i="2" s="1"/>
  <c r="BD39" i="3"/>
  <c r="H8" i="2" s="1"/>
  <c r="BE73" i="3"/>
  <c r="I11" i="2" s="1"/>
  <c r="BB73" i="3"/>
  <c r="F11" i="2" s="1"/>
  <c r="G82" i="3"/>
  <c r="E13" i="2" s="1"/>
  <c r="BC73" i="3"/>
  <c r="BB48" i="3"/>
  <c r="F9" i="2" s="1"/>
  <c r="BC39" i="3"/>
  <c r="BE48" i="3"/>
  <c r="I9" i="2" s="1"/>
  <c r="BE77" i="3"/>
  <c r="I12" i="2" s="1"/>
  <c r="BB82" i="3"/>
  <c r="F13" i="2" s="1"/>
  <c r="BA82" i="3"/>
  <c r="BD52" i="3"/>
  <c r="H10" i="2" s="1"/>
  <c r="BB52" i="3"/>
  <c r="F10" i="2" s="1"/>
  <c r="BE52" i="3"/>
  <c r="I10" i="2" s="1"/>
  <c r="BC52" i="3"/>
  <c r="BA39" i="3"/>
  <c r="BA48" i="3"/>
  <c r="BB77" i="3"/>
  <c r="F12" i="2" s="1"/>
  <c r="BD77" i="3"/>
  <c r="H12" i="2" s="1"/>
  <c r="BA73" i="3"/>
  <c r="BA77" i="3"/>
  <c r="G77" i="3"/>
  <c r="E12" i="2" s="1"/>
  <c r="I14" i="2" l="1"/>
  <c r="C20" i="1" s="1"/>
  <c r="G14" i="2"/>
  <c r="C14" i="1" s="1"/>
  <c r="F14" i="2"/>
  <c r="C17" i="1" s="1"/>
  <c r="H14" i="2"/>
  <c r="C15" i="1" s="1"/>
  <c r="E14" i="2"/>
  <c r="C16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<sst xmlns="http://schemas.openxmlformats.org/spreadsheetml/2006/main" count="370" uniqueCount="269">
  <si>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</si>
  <si>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</si>
  <si>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</si>
  <si>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</si>
  <si>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</si>
  <si>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</si>
  <si>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</si>
  <si>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</si>
  <si>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</si>
  <si>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</si>
  <si>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</si>
  <si>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</si>
  <si>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</si>
  <si>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</si>
  <si>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</si>
  <si>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</si>
  <si>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</si>
  <si>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</si>
  <si>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</si>
  <si>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</si>
  <si>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</si>
  <si>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</si>
  <si>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</si>
  <si>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</si>
  <si>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</si>
  <si>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</si>
  <si>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</si>
  <si>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</si>
  <si>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</si>
  <si>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</si>
  <si>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</si>
  <si>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</si>
  <si>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</si>
  <si>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</si>
  <si>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</si>
  <si>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</si>
  <si>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</si>
  <si>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</si>
  <si>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</si>
  <si>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</si>
  <si>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</si>
  <si>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</si>
  <si>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</si>
  <si>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</si>
  <si>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</si>
  <si>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</si>
  <si>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</si>
  <si>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</si>
  <si>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</si>
  <si>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</si>
  <si>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</si>
  <si>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</si>
  <si>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</si>
  <si>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</si>
  <si>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</si>
  <si>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</si>
  <si>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</si>
  <si>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</si>
  <si>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</si>
  <si>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</si>
  <si>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</si>
  <si>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</si>
  <si>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</si>
  <si>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</si>
  <si>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</si>
  <si>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</si>
  <si>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M21</t>
  </si>
  <si>
    <t>Elektromontáže</t>
  </si>
  <si>
    <t>kus</t>
  </si>
  <si>
    <t>m</t>
  </si>
  <si>
    <t xml:space="preserve">Ukončení vodičů v rozvaděči + zapojení do 2,5 mm2 </t>
  </si>
  <si>
    <t xml:space="preserve">Ukončení kabelů v rozvaděči </t>
  </si>
  <si>
    <t xml:space="preserve">Svorka na potrubí Bernard, včetně Cu pásku </t>
  </si>
  <si>
    <t xml:space="preserve">Krabice plastová se zapojením </t>
  </si>
  <si>
    <t xml:space="preserve">Osazení hmoždinky do M8 </t>
  </si>
  <si>
    <t>hod.</t>
  </si>
  <si>
    <t>D21</t>
  </si>
  <si>
    <t>Dodávka MaR- ASŘ</t>
  </si>
  <si>
    <t>kpl.</t>
  </si>
  <si>
    <t>D22</t>
  </si>
  <si>
    <t>Dodávka MaR-Periférie</t>
  </si>
  <si>
    <t>D23</t>
  </si>
  <si>
    <t>D24</t>
  </si>
  <si>
    <t>Dodávka elektro</t>
  </si>
  <si>
    <t xml:space="preserve">Vodič silový CY zelenožlutý 6,00 mm2 - drát </t>
  </si>
  <si>
    <t xml:space="preserve">Pásky stahovací SP 100 x 2,5 </t>
  </si>
  <si>
    <t>1C</t>
  </si>
  <si>
    <t xml:space="preserve">Pásky stahovací SP 200 x 4,5 </t>
  </si>
  <si>
    <t xml:space="preserve">Drobný spojovací a montážní materiál </t>
  </si>
  <si>
    <t xml:space="preserve">Servisní nastavení a seřízení ŘS </t>
  </si>
  <si>
    <t xml:space="preserve">Zaškolení obsluhy </t>
  </si>
  <si>
    <t>soub.</t>
  </si>
  <si>
    <t>VRN</t>
  </si>
  <si>
    <t xml:space="preserve">Oprava PD na skutečné provedení </t>
  </si>
  <si>
    <t xml:space="preserve">Výchozí revizní zpráva elektro a MaR </t>
  </si>
  <si>
    <t xml:space="preserve">Mimostaveništní doprava </t>
  </si>
  <si>
    <t xml:space="preserve">Jméno : </t>
  </si>
  <si>
    <t>Plastová přechodová krabice včetně svorek</t>
  </si>
  <si>
    <t>ks</t>
  </si>
  <si>
    <t xml:space="preserve">Ochranná trubka různé rozměry Kopos tuhá </t>
  </si>
  <si>
    <t>Dodávka RK</t>
  </si>
  <si>
    <t xml:space="preserve">Montáž celoplechových rozvodnic nad 100 kg </t>
  </si>
  <si>
    <t>Svorky Bernard, pásky, pro pospojování</t>
  </si>
  <si>
    <t>Zemnící svorkovnice centrální</t>
  </si>
  <si>
    <t>1</t>
  </si>
  <si>
    <t>5</t>
  </si>
  <si>
    <t>6</t>
  </si>
  <si>
    <t>7</t>
  </si>
  <si>
    <t>8</t>
  </si>
  <si>
    <t>10</t>
  </si>
  <si>
    <t>11</t>
  </si>
  <si>
    <t>12</t>
  </si>
  <si>
    <t>13</t>
  </si>
  <si>
    <t>15</t>
  </si>
  <si>
    <t>17</t>
  </si>
  <si>
    <t>18</t>
  </si>
  <si>
    <t>19</t>
  </si>
  <si>
    <t>20</t>
  </si>
  <si>
    <t>32</t>
  </si>
  <si>
    <t>36</t>
  </si>
  <si>
    <t>M21-01</t>
  </si>
  <si>
    <t>M21-05</t>
  </si>
  <si>
    <t>M21-06</t>
  </si>
  <si>
    <t>M21-07</t>
  </si>
  <si>
    <t>M21-08</t>
  </si>
  <si>
    <t>M21-11</t>
  </si>
  <si>
    <t>M21-12</t>
  </si>
  <si>
    <t>M21-13</t>
  </si>
  <si>
    <t>M21-14</t>
  </si>
  <si>
    <t>M21-17</t>
  </si>
  <si>
    <t>M21-18</t>
  </si>
  <si>
    <t>M21-19</t>
  </si>
  <si>
    <t>M21-20</t>
  </si>
  <si>
    <t>D21-01</t>
  </si>
  <si>
    <t>D21-03</t>
  </si>
  <si>
    <t>D23-01</t>
  </si>
  <si>
    <t>D23-02</t>
  </si>
  <si>
    <t>D24-03</t>
  </si>
  <si>
    <t>D24-04</t>
  </si>
  <si>
    <t>D24-05</t>
  </si>
  <si>
    <t>D24-06</t>
  </si>
  <si>
    <t>D24-07</t>
  </si>
  <si>
    <t>D24-09</t>
  </si>
  <si>
    <t>D24-10</t>
  </si>
  <si>
    <t>D24-11</t>
  </si>
  <si>
    <t>D24-12</t>
  </si>
  <si>
    <t>D24-13</t>
  </si>
  <si>
    <t>D24-14</t>
  </si>
  <si>
    <t>D24-15</t>
  </si>
  <si>
    <t>HZS-01</t>
  </si>
  <si>
    <t>HZS-02</t>
  </si>
  <si>
    <t>VRN-01</t>
  </si>
  <si>
    <t>VRN-02</t>
  </si>
  <si>
    <t>VRN-03</t>
  </si>
  <si>
    <t>Vodič specílaní UTP.cat5</t>
  </si>
  <si>
    <t xml:space="preserve">Kabel speciální J-Y(St)Y 2x2x0.8 volně uložený </t>
  </si>
  <si>
    <t>Vodič specíalní UTP.cat5</t>
  </si>
  <si>
    <t>Systém Merkur 2</t>
  </si>
  <si>
    <t>2</t>
  </si>
  <si>
    <t>4</t>
  </si>
  <si>
    <t>16</t>
  </si>
  <si>
    <t>M21-02</t>
  </si>
  <si>
    <t>M21-04</t>
  </si>
  <si>
    <t>M21-16</t>
  </si>
  <si>
    <t>Systém Merkur 2 včetně konzolí</t>
  </si>
  <si>
    <t>D24-01</t>
  </si>
  <si>
    <t>M21-21</t>
  </si>
  <si>
    <t>21</t>
  </si>
  <si>
    <t>D24-16</t>
  </si>
  <si>
    <t>22</t>
  </si>
  <si>
    <t>23</t>
  </si>
  <si>
    <t>24</t>
  </si>
  <si>
    <t>25</t>
  </si>
  <si>
    <t>26</t>
  </si>
  <si>
    <t>27</t>
  </si>
  <si>
    <t>28</t>
  </si>
  <si>
    <t>29</t>
  </si>
  <si>
    <t>33</t>
  </si>
  <si>
    <t>37</t>
  </si>
  <si>
    <t>38</t>
  </si>
  <si>
    <t>39</t>
  </si>
  <si>
    <t>40</t>
  </si>
  <si>
    <t>41</t>
  </si>
  <si>
    <t>42</t>
  </si>
  <si>
    <t>43</t>
  </si>
  <si>
    <t>46</t>
  </si>
  <si>
    <t>47</t>
  </si>
  <si>
    <t>48</t>
  </si>
  <si>
    <t>M21-22</t>
  </si>
  <si>
    <t xml:space="preserve">Kabel speciální JYTY s Al 2 x 1 mm volně uložený </t>
  </si>
  <si>
    <t>MTZ zapojení teplotního čidla</t>
  </si>
  <si>
    <t>MTZ zapojení tlakoveho čidla</t>
  </si>
  <si>
    <t xml:space="preserve">MTZ zapojení čidla zaplavení </t>
  </si>
  <si>
    <t>MTZ zapojení čidla uníku plynu</t>
  </si>
  <si>
    <t>M21-23</t>
  </si>
  <si>
    <t>M21-24</t>
  </si>
  <si>
    <t>M21-25</t>
  </si>
  <si>
    <t>M21-26</t>
  </si>
  <si>
    <t>MTZ manostatu, termostatu</t>
  </si>
  <si>
    <t>D24-17</t>
  </si>
  <si>
    <t>D24-18</t>
  </si>
  <si>
    <t>D24-19</t>
  </si>
  <si>
    <t>D22-01</t>
  </si>
  <si>
    <t>D22-02</t>
  </si>
  <si>
    <t>D22-03</t>
  </si>
  <si>
    <t>D22-04</t>
  </si>
  <si>
    <t>D22-05</t>
  </si>
  <si>
    <t>D22-06</t>
  </si>
  <si>
    <t>Snímač teploty Ni 1000/6180ppm potrubí</t>
  </si>
  <si>
    <t>Snímač teploty Ni 1000/6180ppm  prostor</t>
  </si>
  <si>
    <t xml:space="preserve">Čidlo uníku plynu </t>
  </si>
  <si>
    <t>Čidlo zaplavení</t>
  </si>
  <si>
    <t>D22-07</t>
  </si>
  <si>
    <t>MTZ čerpadlo</t>
  </si>
  <si>
    <t>Nemocnice Bohumín,areál městské nemocnice, Slezská 207, Starý Bohumín</t>
  </si>
  <si>
    <t>OPTIMALIZACE TEPELNÉHO HOSPODÁŘSTVÍ</t>
  </si>
  <si>
    <t xml:space="preserve">Kabel CYKY-m 750 V 3 x 1,5 mm2 volně uložený </t>
  </si>
  <si>
    <t xml:space="preserve">Kabel speciální J-Y(St)Y 4x2x0.8 volně uložený </t>
  </si>
  <si>
    <t xml:space="preserve">Kabel speciální J-Y(St)Y 1x2x0.8 volně uložený </t>
  </si>
  <si>
    <t>Vypínač č.1 nástěnný</t>
  </si>
  <si>
    <t>Průmyslové zářivkové svítidlo IP 65,komplet</t>
  </si>
  <si>
    <t>Nouzové odstavení + ochrana proti náhodnému sepnutí</t>
  </si>
  <si>
    <t>MTZ čerpadlo,servopohon, solenoid</t>
  </si>
  <si>
    <t>MTZ plynový kotel</t>
  </si>
  <si>
    <t xml:space="preserve">MTZ zapojení plynoměr, vodoměr </t>
  </si>
  <si>
    <t>Přístrojová náplň PLC dle specifikace RK1</t>
  </si>
  <si>
    <t>SW aplikace pro ŘS RK1</t>
  </si>
  <si>
    <t>D21-06</t>
  </si>
  <si>
    <t>Snímač teploty  Ni 1000/6180ppm venkovní</t>
  </si>
  <si>
    <t>Snímač teploty Ni 1000/6180ppm jímka TUV</t>
  </si>
  <si>
    <t>Termostat Havarijní TUV</t>
  </si>
  <si>
    <t>Dílenská výroba rozvaděče RK1</t>
  </si>
  <si>
    <t>50</t>
  </si>
  <si>
    <t>51</t>
  </si>
  <si>
    <t>52</t>
  </si>
  <si>
    <t>53</t>
  </si>
  <si>
    <t>54</t>
  </si>
  <si>
    <t>56</t>
  </si>
  <si>
    <t>57</t>
  </si>
  <si>
    <t>58</t>
  </si>
  <si>
    <t>59</t>
  </si>
  <si>
    <t>60</t>
  </si>
  <si>
    <t>61</t>
  </si>
  <si>
    <t>62</t>
  </si>
  <si>
    <t>RK2-Kotelna E</t>
  </si>
  <si>
    <t>Datum :28.9.2021</t>
  </si>
  <si>
    <t>1131-2021</t>
  </si>
  <si>
    <t xml:space="preserve">Kabel CYKY-m 750 V 4 x 2,5 mm2 volně uložený </t>
  </si>
  <si>
    <t>Položkový rozpočet RK2- kotelna E</t>
  </si>
  <si>
    <t>Vizualizace RK2</t>
  </si>
  <si>
    <t xml:space="preserve">Rozvaděč Schrack RK2 včetně výzbroje    </t>
  </si>
  <si>
    <t>Výzbroj stávajícího rozvaděče jištění 3x25A</t>
  </si>
  <si>
    <t>D24-02</t>
  </si>
  <si>
    <t>D24-08</t>
  </si>
  <si>
    <t>M21-03</t>
  </si>
  <si>
    <t>M21-09</t>
  </si>
  <si>
    <t>M21-10</t>
  </si>
  <si>
    <t>M21-15</t>
  </si>
  <si>
    <t>3</t>
  </si>
  <si>
    <t>9</t>
  </si>
  <si>
    <t>14</t>
  </si>
  <si>
    <t>30</t>
  </si>
  <si>
    <t>31</t>
  </si>
  <si>
    <t>34</t>
  </si>
  <si>
    <t>35</t>
  </si>
  <si>
    <t>44</t>
  </si>
  <si>
    <t>45</t>
  </si>
  <si>
    <t>49</t>
  </si>
  <si>
    <t>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</si>
</sst>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7" fillId="0" borderId="18" xfId="0" applyFont="1" applyBorder="1"/>
    <xf numFmtId="0" fontId="7" fillId="0" borderId="0" xfId="1" applyFont="1" applyBorder="1"/>
    <xf numFmtId="4" fontId="8" fillId="0" borderId="53" xfId="1" applyNumberFormat="1" applyFont="1" applyFill="1" applyBorder="1" applyAlignment="1">
      <alignment horizontal="right"/>
    </xf>
    <xf numFmtId="49" fontId="8" fillId="0" borderId="53" xfId="1" applyNumberFormat="1" applyFont="1" applyFill="1" applyBorder="1" applyAlignment="1">
      <alignment horizontal="left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9" fontId="8" fillId="0" borderId="53" xfId="1" applyNumberFormat="1" applyFont="1" applyFill="1" applyBorder="1" applyAlignment="1">
      <alignment horizontal="center" shrinkToFit="1"/>
    </xf>
    <xf numFmtId="0" fontId="3" fillId="0" borderId="60" xfId="1" applyFont="1" applyFill="1" applyBorder="1"/>
    <xf numFmtId="0" fontId="9" fillId="0" borderId="60" xfId="1" applyFill="1" applyBorder="1" applyAlignment="1">
      <alignment horizontal="center"/>
    </xf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0" fontId="21" fillId="0" borderId="3" xfId="0" applyFont="1" applyBorder="1"/>
    <xf numFmtId="0" fontId="3" fillId="3" borderId="0" xfId="0" applyFont="1" applyFill="1" applyBorder="1"/>
    <xf numFmtId="0" fontId="0" fillId="3" borderId="0" xfId="0" applyFill="1" applyBorder="1"/>
    <xf numFmtId="0" fontId="0" fillId="3" borderId="7" xfId="0" applyFill="1" applyBorder="1"/>
    <xf numFmtId="0" fontId="9" fillId="0" borderId="48" xfId="1" applyFont="1" applyBorder="1" applyAlignment="1"/>
    <xf numFmtId="0" fontId="9" fillId="0" borderId="49" xfId="1" applyFont="1" applyBorder="1" applyAlignment="1"/>
    <xf numFmtId="0" fontId="9" fillId="0" borderId="48" xfId="1" applyFill="1" applyBorder="1" applyAlignment="1">
      <alignment shrinkToFit="1"/>
    </xf>
    <xf numFmtId="0" fontId="9" fillId="0" borderId="49" xfId="1" applyFill="1" applyBorder="1" applyAlignment="1">
      <alignment shrinkToFit="1"/>
    </xf>
    <xf numFmtId="49" fontId="20" fillId="0" borderId="57" xfId="0" applyNumberFormat="1" applyFont="1" applyFill="1" applyBorder="1"/>
    <xf numFmtId="49" fontId="3" fillId="0" borderId="60" xfId="1" applyNumberFormat="1" applyFont="1" applyFill="1" applyBorder="1" applyAlignment="1">
      <alignment horizontal="left"/>
    </xf>
    <xf numFmtId="4" fontId="8" fillId="0" borderId="53" xfId="1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Fill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28" sqref="D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177" t="s">
        <v>244</v>
      </c>
      <c r="E3" s="5"/>
      <c r="F3" s="5" t="s">
        <v>3</v>
      </c>
      <c r="G3" s="6"/>
    </row>
    <row r="4" spans="1:57" ht="12.95" customHeight="1" x14ac:dyDescent="0.2">
      <c r="A4" s="7"/>
      <c r="B4" s="8"/>
      <c r="C4" s="178" t="s">
        <v>214</v>
      </c>
      <c r="D4" s="179"/>
      <c r="E4" s="179"/>
      <c r="F4" s="179"/>
      <c r="G4" s="180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215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9"/>
      <c r="D7" s="190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9"/>
      <c r="D8" s="190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>
        <v>4</v>
      </c>
      <c r="D9" s="25"/>
      <c r="E9" s="26" t="s">
        <v>13</v>
      </c>
      <c r="F9" s="25"/>
      <c r="G9" s="164" t="s">
        <v>246</v>
      </c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91"/>
      <c r="F11" s="192"/>
      <c r="G11" s="193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96</v>
      </c>
      <c r="D24" s="15"/>
      <c r="E24" s="16" t="s">
        <v>35</v>
      </c>
      <c r="F24" s="15"/>
      <c r="G24" s="17"/>
    </row>
    <row r="25" spans="1:7" x14ac:dyDescent="0.2">
      <c r="A25" s="28" t="s">
        <v>245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94"/>
      <c r="C37" s="194"/>
      <c r="D37" s="194"/>
      <c r="E37" s="194"/>
      <c r="F37" s="194"/>
      <c r="G37" s="194"/>
      <c r="H37" t="s">
        <v>4</v>
      </c>
    </row>
    <row r="38" spans="1:8" ht="12.75" customHeight="1" x14ac:dyDescent="0.2">
      <c r="A38" s="68"/>
      <c r="B38" s="194"/>
      <c r="C38" s="194"/>
      <c r="D38" s="194"/>
      <c r="E38" s="194"/>
      <c r="F38" s="194"/>
      <c r="G38" s="194"/>
      <c r="H38" t="s">
        <v>4</v>
      </c>
    </row>
    <row r="39" spans="1:8" x14ac:dyDescent="0.2">
      <c r="A39" s="68"/>
      <c r="B39" s="194"/>
      <c r="C39" s="194"/>
      <c r="D39" s="194"/>
      <c r="E39" s="194"/>
      <c r="F39" s="194"/>
      <c r="G39" s="194"/>
      <c r="H39" t="s">
        <v>4</v>
      </c>
    </row>
    <row r="40" spans="1:8" x14ac:dyDescent="0.2">
      <c r="A40" s="68"/>
      <c r="B40" s="194"/>
      <c r="C40" s="194"/>
      <c r="D40" s="194"/>
      <c r="E40" s="194"/>
      <c r="F40" s="194"/>
      <c r="G40" s="194"/>
      <c r="H40" t="s">
        <v>4</v>
      </c>
    </row>
    <row r="41" spans="1:8" x14ac:dyDescent="0.2">
      <c r="A41" s="68"/>
      <c r="B41" s="194"/>
      <c r="C41" s="194"/>
      <c r="D41" s="194"/>
      <c r="E41" s="194"/>
      <c r="F41" s="194"/>
      <c r="G41" s="194"/>
      <c r="H41" t="s">
        <v>4</v>
      </c>
    </row>
    <row r="42" spans="1:8" x14ac:dyDescent="0.2">
      <c r="A42" s="68"/>
      <c r="B42" s="194"/>
      <c r="C42" s="194"/>
      <c r="D42" s="194"/>
      <c r="E42" s="194"/>
      <c r="F42" s="194"/>
      <c r="G42" s="194"/>
      <c r="H42" t="s">
        <v>4</v>
      </c>
    </row>
    <row r="43" spans="1:8" x14ac:dyDescent="0.2">
      <c r="A43" s="68"/>
      <c r="B43" s="194"/>
      <c r="C43" s="194"/>
      <c r="D43" s="194"/>
      <c r="E43" s="194"/>
      <c r="F43" s="194"/>
      <c r="G43" s="194"/>
      <c r="H43" t="s">
        <v>4</v>
      </c>
    </row>
    <row r="44" spans="1:8" x14ac:dyDescent="0.2">
      <c r="A44" s="68"/>
      <c r="B44" s="194"/>
      <c r="C44" s="194"/>
      <c r="D44" s="194"/>
      <c r="E44" s="194"/>
      <c r="F44" s="194"/>
      <c r="G44" s="194"/>
      <c r="H44" t="s">
        <v>4</v>
      </c>
    </row>
    <row r="45" spans="1:8" ht="3" customHeight="1" x14ac:dyDescent="0.2">
      <c r="A45" s="68"/>
      <c r="B45" s="194"/>
      <c r="C45" s="194"/>
      <c r="D45" s="194"/>
      <c r="E45" s="194"/>
      <c r="F45" s="194"/>
      <c r="G45" s="194"/>
      <c r="H45" t="s">
        <v>4</v>
      </c>
    </row>
    <row r="46" spans="1:8" x14ac:dyDescent="0.2">
      <c r="B46" s="188"/>
      <c r="C46" s="188"/>
      <c r="D46" s="188"/>
      <c r="E46" s="188"/>
      <c r="F46" s="188"/>
      <c r="G46" s="188"/>
    </row>
    <row r="47" spans="1:8" x14ac:dyDescent="0.2">
      <c r="B47" s="188"/>
      <c r="C47" s="188"/>
      <c r="D47" s="188"/>
      <c r="E47" s="188"/>
      <c r="F47" s="188"/>
      <c r="G47" s="188"/>
    </row>
    <row r="48" spans="1:8" x14ac:dyDescent="0.2">
      <c r="B48" s="188"/>
      <c r="C48" s="188"/>
      <c r="D48" s="188"/>
      <c r="E48" s="188"/>
      <c r="F48" s="188"/>
      <c r="G48" s="188"/>
    </row>
    <row r="49" spans="2:7" x14ac:dyDescent="0.2">
      <c r="B49" s="188"/>
      <c r="C49" s="188"/>
      <c r="D49" s="188"/>
      <c r="E49" s="188"/>
      <c r="F49" s="188"/>
      <c r="G49" s="188"/>
    </row>
    <row r="50" spans="2:7" x14ac:dyDescent="0.2">
      <c r="B50" s="188"/>
      <c r="C50" s="188"/>
      <c r="D50" s="188"/>
      <c r="E50" s="188"/>
      <c r="F50" s="188"/>
      <c r="G50" s="188"/>
    </row>
    <row r="51" spans="2:7" x14ac:dyDescent="0.2">
      <c r="B51" s="188"/>
      <c r="C51" s="188"/>
      <c r="D51" s="188"/>
      <c r="E51" s="188"/>
      <c r="F51" s="188"/>
      <c r="G51" s="188"/>
    </row>
    <row r="52" spans="2:7" x14ac:dyDescent="0.2">
      <c r="B52" s="188"/>
      <c r="C52" s="188"/>
      <c r="D52" s="188"/>
      <c r="E52" s="188"/>
      <c r="F52" s="188"/>
      <c r="G52" s="188"/>
    </row>
    <row r="53" spans="2:7" x14ac:dyDescent="0.2">
      <c r="B53" s="188"/>
      <c r="C53" s="188"/>
      <c r="D53" s="188"/>
      <c r="E53" s="188"/>
      <c r="F53" s="188"/>
      <c r="G53" s="188"/>
    </row>
    <row r="54" spans="2:7" x14ac:dyDescent="0.2">
      <c r="B54" s="188"/>
      <c r="C54" s="188"/>
      <c r="D54" s="188"/>
      <c r="E54" s="188"/>
      <c r="F54" s="188"/>
      <c r="G54" s="188"/>
    </row>
    <row r="55" spans="2:7" x14ac:dyDescent="0.2">
      <c r="B55" s="188"/>
      <c r="C55" s="188"/>
      <c r="D55" s="188"/>
      <c r="E55" s="188"/>
      <c r="F55" s="188"/>
      <c r="G55" s="188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verticalDpi="300" r:id="rId1"/>
  <headerFooter alignWithMargins="0"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C2" sqref="C2:I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5" t="s">
        <v>5</v>
      </c>
      <c r="B1" s="196"/>
      <c r="C1" s="69" t="str">
        <f>CONCATENATE(cislostavby," ",nazevstavby)</f>
        <v xml:space="preserve"> OPTIMALIZACE TEPELNÉHO HOSPODÁŘSTVÍ</v>
      </c>
      <c r="D1" s="70"/>
      <c r="E1" s="71"/>
      <c r="F1" s="70"/>
      <c r="G1" s="72"/>
      <c r="H1" s="73"/>
      <c r="I1" s="74"/>
    </row>
    <row r="2" spans="1:57" ht="13.5" thickBot="1" x14ac:dyDescent="0.25">
      <c r="A2" s="197" t="s">
        <v>1</v>
      </c>
      <c r="B2" s="198"/>
      <c r="C2" s="75" t="str">
        <f>CONCATENATE(cisloobjektu," ",nazevobjektu)</f>
        <v xml:space="preserve"> Nemocnice Bohumín,areál městské nemocnice, Slezská 207, Starý Bohumín</v>
      </c>
      <c r="D2" s="76"/>
      <c r="E2" s="77"/>
      <c r="F2" s="76"/>
      <c r="G2" s="181"/>
      <c r="H2" s="181"/>
      <c r="I2" s="182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60" t="str">
        <f>Položky!B7</f>
        <v>M21</v>
      </c>
      <c r="B7" s="86" t="str">
        <f>Položky!C7</f>
        <v>Elektromontáže</v>
      </c>
      <c r="C7" s="87"/>
      <c r="D7" s="88"/>
      <c r="E7" s="161"/>
      <c r="F7" s="162">
        <f>Položky!BB34</f>
        <v>0</v>
      </c>
      <c r="G7" s="162">
        <f>Položky!BC34</f>
        <v>0</v>
      </c>
      <c r="H7" s="162">
        <f>Položky!G34</f>
        <v>0</v>
      </c>
      <c r="I7" s="163">
        <f>Položky!BE34</f>
        <v>0</v>
      </c>
    </row>
    <row r="8" spans="1:57" s="11" customFormat="1" x14ac:dyDescent="0.2">
      <c r="A8" s="160" t="str">
        <f>Položky!B35</f>
        <v>D21</v>
      </c>
      <c r="B8" s="86" t="str">
        <f>Položky!C35</f>
        <v>Dodávka MaR- ASŘ</v>
      </c>
      <c r="C8" s="87"/>
      <c r="D8" s="88"/>
      <c r="E8" s="161"/>
      <c r="F8" s="162">
        <f>Položky!BB39</f>
        <v>0</v>
      </c>
      <c r="G8" s="162">
        <f>Položky!G39</f>
        <v>0</v>
      </c>
      <c r="H8" s="162">
        <f>Položky!BD39</f>
        <v>0</v>
      </c>
      <c r="I8" s="163">
        <f>Položky!BE39</f>
        <v>0</v>
      </c>
    </row>
    <row r="9" spans="1:57" s="11" customFormat="1" x14ac:dyDescent="0.2">
      <c r="A9" s="160" t="str">
        <f>Položky!B40</f>
        <v>D22</v>
      </c>
      <c r="B9" s="86" t="str">
        <f>Položky!C40</f>
        <v>Dodávka MaR-Periférie</v>
      </c>
      <c r="C9" s="87"/>
      <c r="D9" s="88"/>
      <c r="E9" s="161"/>
      <c r="F9" s="162">
        <f>Položky!BB48</f>
        <v>0</v>
      </c>
      <c r="G9" s="162">
        <f>Položky!G48</f>
        <v>0</v>
      </c>
      <c r="H9" s="162">
        <f>Položky!BD48</f>
        <v>0</v>
      </c>
      <c r="I9" s="163">
        <f>Položky!BE48</f>
        <v>0</v>
      </c>
    </row>
    <row r="10" spans="1:57" s="11" customFormat="1" x14ac:dyDescent="0.2">
      <c r="A10" s="160" t="str">
        <f>Položky!B49</f>
        <v>D23</v>
      </c>
      <c r="B10" s="86" t="str">
        <f>Položky!C49</f>
        <v>Dodávka RK</v>
      </c>
      <c r="C10" s="87"/>
      <c r="D10" s="88"/>
      <c r="E10" s="161"/>
      <c r="F10" s="162">
        <f>Položky!BB52</f>
        <v>0</v>
      </c>
      <c r="G10" s="162">
        <f>Položky!G52</f>
        <v>0</v>
      </c>
      <c r="H10" s="162">
        <f>Položky!BD52</f>
        <v>0</v>
      </c>
      <c r="I10" s="163">
        <f>Položky!BE52</f>
        <v>0</v>
      </c>
    </row>
    <row r="11" spans="1:57" s="11" customFormat="1" x14ac:dyDescent="0.2">
      <c r="A11" s="160" t="str">
        <f>Položky!B53</f>
        <v>D24</v>
      </c>
      <c r="B11" s="86" t="str">
        <f>Položky!C53</f>
        <v>Dodávka elektro</v>
      </c>
      <c r="C11" s="87"/>
      <c r="D11" s="88"/>
      <c r="E11" s="161"/>
      <c r="F11" s="162">
        <f>Položky!BB73</f>
        <v>0</v>
      </c>
      <c r="G11" s="162">
        <f>Položky!G73</f>
        <v>0</v>
      </c>
      <c r="H11" s="162">
        <f>Položky!BD73</f>
        <v>0</v>
      </c>
      <c r="I11" s="163">
        <f>Položky!BE73</f>
        <v>0</v>
      </c>
    </row>
    <row r="12" spans="1:57" s="11" customFormat="1" x14ac:dyDescent="0.2">
      <c r="A12" s="160" t="str">
        <f>Položky!B74</f>
        <v>HZS</v>
      </c>
      <c r="B12" s="86" t="str">
        <f>Položky!C74</f>
        <v>HZS</v>
      </c>
      <c r="C12" s="87"/>
      <c r="D12" s="88"/>
      <c r="E12" s="161">
        <f>Položky!G77</f>
        <v>0</v>
      </c>
      <c r="F12" s="162">
        <f>Položky!BB77</f>
        <v>0</v>
      </c>
      <c r="G12" s="162">
        <f>Položky!BC77</f>
        <v>0</v>
      </c>
      <c r="H12" s="162">
        <f>Položky!BD77</f>
        <v>0</v>
      </c>
      <c r="I12" s="163">
        <f>Položky!BE77</f>
        <v>0</v>
      </c>
    </row>
    <row r="13" spans="1:57" s="11" customFormat="1" ht="13.5" thickBot="1" x14ac:dyDescent="0.25">
      <c r="A13" s="160" t="str">
        <f>Položky!B78</f>
        <v>VRN</v>
      </c>
      <c r="B13" s="86" t="str">
        <f>Položky!C78</f>
        <v>VRN</v>
      </c>
      <c r="C13" s="87"/>
      <c r="D13" s="88"/>
      <c r="E13" s="161">
        <f>Položky!G82</f>
        <v>0</v>
      </c>
      <c r="F13" s="162">
        <f>Položky!BB82</f>
        <v>0</v>
      </c>
      <c r="G13" s="162">
        <f>Položky!BC82</f>
        <v>0</v>
      </c>
      <c r="H13" s="162">
        <f>Položky!BD82</f>
        <v>0</v>
      </c>
      <c r="I13" s="163">
        <f>Položky!BE82</f>
        <v>0</v>
      </c>
    </row>
    <row r="14" spans="1:57" s="94" customFormat="1" ht="13.5" thickBot="1" x14ac:dyDescent="0.25">
      <c r="A14" s="89"/>
      <c r="B14" s="81" t="s">
        <v>50</v>
      </c>
      <c r="C14" s="81"/>
      <c r="D14" s="90"/>
      <c r="E14" s="91">
        <f>SUM(E7:E13)</f>
        <v>0</v>
      </c>
      <c r="F14" s="92">
        <f>SUM(F7:F13)</f>
        <v>0</v>
      </c>
      <c r="G14" s="92">
        <f>SUM(G7:G13)</f>
        <v>0</v>
      </c>
      <c r="H14" s="92">
        <f>SUM(H7:H13)</f>
        <v>0</v>
      </c>
      <c r="I14" s="93">
        <f>SUM(I7:I13)</f>
        <v>0</v>
      </c>
    </row>
    <row r="15" spans="1:57" x14ac:dyDescent="0.2">
      <c r="A15" s="87"/>
      <c r="B15" s="87"/>
      <c r="C15" s="87"/>
      <c r="D15" s="87"/>
      <c r="E15" s="87"/>
      <c r="F15" s="87"/>
      <c r="G15" s="87"/>
      <c r="H15" s="87"/>
      <c r="I15" s="87"/>
    </row>
    <row r="16" spans="1:57" ht="19.5" customHeight="1" x14ac:dyDescent="0.25">
      <c r="A16" s="95" t="s">
        <v>51</v>
      </c>
      <c r="B16" s="95"/>
      <c r="C16" s="95"/>
      <c r="D16" s="95"/>
      <c r="E16" s="95"/>
      <c r="F16" s="95"/>
      <c r="G16" s="96"/>
      <c r="H16" s="95"/>
      <c r="I16" s="95"/>
      <c r="BA16" s="30"/>
      <c r="BB16" s="30"/>
      <c r="BC16" s="30"/>
      <c r="BD16" s="30"/>
      <c r="BE16" s="30"/>
    </row>
    <row r="17" spans="1:53" ht="13.5" thickBot="1" x14ac:dyDescent="0.25">
      <c r="A17" s="97"/>
      <c r="B17" s="97"/>
      <c r="C17" s="97"/>
      <c r="D17" s="97"/>
      <c r="E17" s="97"/>
      <c r="F17" s="97"/>
      <c r="G17" s="97"/>
      <c r="H17" s="97"/>
      <c r="I17" s="97"/>
    </row>
    <row r="18" spans="1:53" x14ac:dyDescent="0.2">
      <c r="A18" s="98" t="s">
        <v>52</v>
      </c>
      <c r="B18" s="99"/>
      <c r="C18" s="99"/>
      <c r="D18" s="100"/>
      <c r="E18" s="101" t="s">
        <v>53</v>
      </c>
      <c r="F18" s="102" t="s">
        <v>54</v>
      </c>
      <c r="G18" s="103" t="s">
        <v>55</v>
      </c>
      <c r="H18" s="104"/>
      <c r="I18" s="105" t="s">
        <v>53</v>
      </c>
    </row>
    <row r="19" spans="1:53" x14ac:dyDescent="0.2">
      <c r="A19" s="106"/>
      <c r="B19" s="107"/>
      <c r="C19" s="107"/>
      <c r="D19" s="108"/>
      <c r="E19" s="109"/>
      <c r="F19" s="110"/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8</v>
      </c>
    </row>
    <row r="20" spans="1:53" ht="13.5" thickBot="1" x14ac:dyDescent="0.25">
      <c r="A20" s="114"/>
      <c r="B20" s="115" t="s">
        <v>56</v>
      </c>
      <c r="C20" s="116"/>
      <c r="D20" s="117"/>
      <c r="E20" s="118"/>
      <c r="F20" s="119"/>
      <c r="G20" s="119"/>
      <c r="H20" s="199">
        <f>SUM(H19:H19)</f>
        <v>0</v>
      </c>
      <c r="I20" s="200"/>
    </row>
    <row r="21" spans="1:53" x14ac:dyDescent="0.2">
      <c r="A21" s="97"/>
      <c r="B21" s="97"/>
      <c r="C21" s="97"/>
      <c r="D21" s="97"/>
      <c r="E21" s="97"/>
      <c r="F21" s="97"/>
      <c r="G21" s="97"/>
      <c r="H21" s="97"/>
      <c r="I21" s="97"/>
    </row>
    <row r="22" spans="1:53" x14ac:dyDescent="0.2">
      <c r="B22" s="94"/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</sheetData>
  <mergeCells count="3">
    <mergeCell ref="A1:B1"/>
    <mergeCell ref="A2:B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verticalDpi="300" r:id="rId1"/>
  <headerFooter alignWithMargins="0"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9"/>
  <sheetViews>
    <sheetView showGridLines="0" showZeros="0" topLeftCell="A47" workbookViewId="0">
      <selection activeCell="F82" sqref="F82"/>
    </sheetView>
  </sheetViews>
  <sheetFormatPr defaultColWidth="9.140625" defaultRowHeight="12.75" x14ac:dyDescent="0.2"/>
  <cols>
    <col min="1" max="1" width="3.85546875" style="123" customWidth="1"/>
    <col min="2" max="2" width="6.85546875" style="123" customWidth="1"/>
    <col min="3" max="3" width="40.42578125" style="123" customWidth="1"/>
    <col min="4" max="4" width="5.5703125" style="123" customWidth="1"/>
    <col min="5" max="5" width="8.5703125" style="154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01" t="s">
        <v>248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2" t="s">
        <v>5</v>
      </c>
      <c r="B3" s="203"/>
      <c r="C3" s="128" t="str">
        <f>CONCATENATE(cislostavby," ",nazevstavby)</f>
        <v xml:space="preserve"> OPTIMALIZACE TEPELNÉHO HOSPODÁŘSTVÍ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4" t="s">
        <v>1</v>
      </c>
      <c r="B4" s="205"/>
      <c r="C4" s="133" t="str">
        <f>CONCATENATE(cisloobjektu," ",nazevobjektu)</f>
        <v xml:space="preserve"> Nemocnice Bohumín,areál městské nemocnice, Slezská 207, Starý Bohumín</v>
      </c>
      <c r="D4" s="134"/>
      <c r="E4" s="183"/>
      <c r="F4" s="183"/>
      <c r="G4" s="184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 x14ac:dyDescent="0.2">
      <c r="A7" s="143" t="s">
        <v>64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ht="15" x14ac:dyDescent="0.25">
      <c r="A8" s="185" t="s">
        <v>104</v>
      </c>
      <c r="B8" s="167" t="s">
        <v>120</v>
      </c>
      <c r="C8" s="170" t="s">
        <v>101</v>
      </c>
      <c r="D8" s="171" t="s">
        <v>68</v>
      </c>
      <c r="E8" s="168">
        <v>1</v>
      </c>
      <c r="F8" s="168">
        <v>0</v>
      </c>
      <c r="G8" s="169">
        <f t="shared" ref="G8:G33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4</v>
      </c>
      <c r="BA8" s="123">
        <f t="shared" ref="BA8:BA33" si="1">IF(AZ8=1,G8,0)</f>
        <v>0</v>
      </c>
      <c r="BB8" s="123">
        <f t="shared" ref="BB8:BB33" si="2">IF(AZ8=2,G8,0)</f>
        <v>0</v>
      </c>
      <c r="BC8" s="123">
        <f t="shared" ref="BC8:BC33" si="3">IF(AZ8=3,G8,0)</f>
        <v>0</v>
      </c>
      <c r="BD8" s="123">
        <f t="shared" ref="BD8:BD33" si="4">IF(AZ8=4,G8,0)</f>
        <v>0</v>
      </c>
      <c r="BE8" s="123">
        <f t="shared" ref="BE8:BE33" si="5">IF(AZ8=5,G8,0)</f>
        <v>0</v>
      </c>
      <c r="CZ8" s="123">
        <v>0</v>
      </c>
    </row>
    <row r="9" spans="1:104" ht="15" x14ac:dyDescent="0.25">
      <c r="A9" s="185" t="s">
        <v>158</v>
      </c>
      <c r="B9" s="167" t="s">
        <v>161</v>
      </c>
      <c r="C9" s="170" t="s">
        <v>247</v>
      </c>
      <c r="D9" s="171" t="s">
        <v>69</v>
      </c>
      <c r="E9" s="168">
        <v>50</v>
      </c>
      <c r="F9" s="168">
        <v>0</v>
      </c>
      <c r="G9" s="169">
        <f t="shared" si="0"/>
        <v>0</v>
      </c>
      <c r="O9" s="150">
        <v>2</v>
      </c>
      <c r="AA9" s="123">
        <v>12</v>
      </c>
      <c r="AB9" s="123">
        <v>0</v>
      </c>
      <c r="AC9" s="123">
        <v>4</v>
      </c>
      <c r="AZ9" s="123">
        <v>4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ht="15" x14ac:dyDescent="0.25">
      <c r="A10" s="185" t="s">
        <v>258</v>
      </c>
      <c r="B10" s="167" t="s">
        <v>254</v>
      </c>
      <c r="C10" s="170" t="s">
        <v>216</v>
      </c>
      <c r="D10" s="172" t="s">
        <v>69</v>
      </c>
      <c r="E10" s="168">
        <v>400</v>
      </c>
      <c r="F10" s="168">
        <v>0</v>
      </c>
      <c r="G10" s="169">
        <f t="shared" ref="G10:G14" si="6">E10*F10</f>
        <v>0</v>
      </c>
      <c r="O10" s="150"/>
    </row>
    <row r="11" spans="1:104" ht="15" x14ac:dyDescent="0.25">
      <c r="A11" s="185" t="s">
        <v>159</v>
      </c>
      <c r="B11" s="167" t="s">
        <v>162</v>
      </c>
      <c r="C11" s="170" t="s">
        <v>217</v>
      </c>
      <c r="D11" s="172" t="s">
        <v>69</v>
      </c>
      <c r="E11" s="168">
        <v>100</v>
      </c>
      <c r="F11" s="168">
        <v>0</v>
      </c>
      <c r="G11" s="169">
        <f t="shared" si="6"/>
        <v>0</v>
      </c>
      <c r="O11" s="150"/>
    </row>
    <row r="12" spans="1:104" ht="15" x14ac:dyDescent="0.25">
      <c r="A12" s="185" t="s">
        <v>105</v>
      </c>
      <c r="B12" s="167" t="s">
        <v>121</v>
      </c>
      <c r="C12" s="170" t="s">
        <v>155</v>
      </c>
      <c r="D12" s="171" t="s">
        <v>69</v>
      </c>
      <c r="E12" s="168">
        <v>240</v>
      </c>
      <c r="F12" s="168">
        <v>0</v>
      </c>
      <c r="G12" s="169">
        <f t="shared" si="6"/>
        <v>0</v>
      </c>
      <c r="O12" s="150">
        <v>2</v>
      </c>
      <c r="AA12" s="123">
        <v>12</v>
      </c>
      <c r="AB12" s="123">
        <v>0</v>
      </c>
      <c r="AC12" s="123">
        <v>6</v>
      </c>
      <c r="AZ12" s="123">
        <v>4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ht="15" x14ac:dyDescent="0.25">
      <c r="A13" s="185" t="s">
        <v>106</v>
      </c>
      <c r="B13" s="167" t="s">
        <v>122</v>
      </c>
      <c r="C13" s="170" t="s">
        <v>218</v>
      </c>
      <c r="D13" s="172" t="s">
        <v>69</v>
      </c>
      <c r="E13" s="168">
        <v>100</v>
      </c>
      <c r="F13" s="168">
        <v>0</v>
      </c>
      <c r="G13" s="169">
        <f t="shared" si="6"/>
        <v>0</v>
      </c>
      <c r="O13" s="150"/>
    </row>
    <row r="14" spans="1:104" ht="15" x14ac:dyDescent="0.25">
      <c r="A14" s="185" t="s">
        <v>107</v>
      </c>
      <c r="B14" s="167" t="s">
        <v>123</v>
      </c>
      <c r="C14" s="170" t="s">
        <v>189</v>
      </c>
      <c r="D14" s="172" t="s">
        <v>69</v>
      </c>
      <c r="E14" s="168">
        <v>300</v>
      </c>
      <c r="F14" s="168">
        <v>0</v>
      </c>
      <c r="G14" s="169">
        <f t="shared" si="6"/>
        <v>0</v>
      </c>
      <c r="O14" s="150"/>
    </row>
    <row r="15" spans="1:104" ht="15" x14ac:dyDescent="0.25">
      <c r="A15" s="185" t="s">
        <v>108</v>
      </c>
      <c r="B15" s="167" t="s">
        <v>124</v>
      </c>
      <c r="C15" s="170" t="s">
        <v>156</v>
      </c>
      <c r="D15" s="172" t="s">
        <v>69</v>
      </c>
      <c r="E15" s="166">
        <v>100</v>
      </c>
      <c r="F15" s="168">
        <v>0</v>
      </c>
      <c r="G15" s="169">
        <f t="shared" si="0"/>
        <v>0</v>
      </c>
      <c r="O15" s="150"/>
    </row>
    <row r="16" spans="1:104" ht="15" x14ac:dyDescent="0.25">
      <c r="A16" s="185" t="s">
        <v>259</v>
      </c>
      <c r="B16" s="167" t="s">
        <v>255</v>
      </c>
      <c r="C16" s="170" t="s">
        <v>84</v>
      </c>
      <c r="D16" s="171" t="s">
        <v>69</v>
      </c>
      <c r="E16" s="168">
        <v>60</v>
      </c>
      <c r="F16" s="168">
        <v>0</v>
      </c>
      <c r="G16" s="169">
        <f t="shared" si="0"/>
        <v>0</v>
      </c>
      <c r="O16" s="150"/>
    </row>
    <row r="17" spans="1:104" ht="15" x14ac:dyDescent="0.25">
      <c r="A17" s="185" t="s">
        <v>109</v>
      </c>
      <c r="B17" s="167" t="s">
        <v>256</v>
      </c>
      <c r="C17" s="170" t="s">
        <v>99</v>
      </c>
      <c r="D17" s="172" t="s">
        <v>69</v>
      </c>
      <c r="E17" s="168">
        <v>200</v>
      </c>
      <c r="F17" s="168">
        <v>0</v>
      </c>
      <c r="G17" s="169">
        <f t="shared" si="0"/>
        <v>0</v>
      </c>
      <c r="O17" s="150"/>
    </row>
    <row r="18" spans="1:104" ht="15" x14ac:dyDescent="0.25">
      <c r="A18" s="185" t="s">
        <v>110</v>
      </c>
      <c r="B18" s="167" t="s">
        <v>125</v>
      </c>
      <c r="C18" s="170" t="s">
        <v>157</v>
      </c>
      <c r="D18" s="172" t="s">
        <v>69</v>
      </c>
      <c r="E18" s="168">
        <v>60</v>
      </c>
      <c r="F18" s="168">
        <v>0</v>
      </c>
      <c r="G18" s="169">
        <f t="shared" si="0"/>
        <v>0</v>
      </c>
      <c r="O18" s="150"/>
    </row>
    <row r="19" spans="1:104" ht="15" x14ac:dyDescent="0.25">
      <c r="A19" s="185" t="s">
        <v>111</v>
      </c>
      <c r="B19" s="167" t="s">
        <v>126</v>
      </c>
      <c r="C19" s="170" t="s">
        <v>70</v>
      </c>
      <c r="D19" s="171" t="s">
        <v>68</v>
      </c>
      <c r="E19" s="168">
        <v>125</v>
      </c>
      <c r="F19" s="168">
        <v>0</v>
      </c>
      <c r="G19" s="169">
        <f t="shared" si="0"/>
        <v>0</v>
      </c>
      <c r="O19" s="150">
        <v>2</v>
      </c>
      <c r="AA19" s="123">
        <v>12</v>
      </c>
      <c r="AB19" s="123">
        <v>0</v>
      </c>
      <c r="AC19" s="123">
        <v>9</v>
      </c>
      <c r="AZ19" s="123">
        <v>4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 ht="15" x14ac:dyDescent="0.25">
      <c r="A20" s="185" t="s">
        <v>112</v>
      </c>
      <c r="B20" s="167" t="s">
        <v>127</v>
      </c>
      <c r="C20" s="170" t="s">
        <v>71</v>
      </c>
      <c r="D20" s="171" t="s">
        <v>68</v>
      </c>
      <c r="E20" s="168">
        <v>51</v>
      </c>
      <c r="F20" s="168">
        <v>0</v>
      </c>
      <c r="G20" s="169">
        <f t="shared" si="0"/>
        <v>0</v>
      </c>
      <c r="O20" s="150">
        <v>2</v>
      </c>
      <c r="AA20" s="123">
        <v>12</v>
      </c>
      <c r="AB20" s="123">
        <v>0</v>
      </c>
      <c r="AC20" s="123">
        <v>10</v>
      </c>
      <c r="AZ20" s="123">
        <v>4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0</v>
      </c>
    </row>
    <row r="21" spans="1:104" ht="15" x14ac:dyDescent="0.25">
      <c r="A21" s="185" t="s">
        <v>260</v>
      </c>
      <c r="B21" s="167" t="s">
        <v>128</v>
      </c>
      <c r="C21" s="170" t="s">
        <v>72</v>
      </c>
      <c r="D21" s="171" t="s">
        <v>68</v>
      </c>
      <c r="E21" s="168">
        <v>10</v>
      </c>
      <c r="F21" s="168">
        <v>0</v>
      </c>
      <c r="G21" s="169">
        <f t="shared" si="0"/>
        <v>0</v>
      </c>
      <c r="O21" s="150">
        <v>2</v>
      </c>
      <c r="AA21" s="123">
        <v>12</v>
      </c>
      <c r="AB21" s="123">
        <v>0</v>
      </c>
      <c r="AC21" s="123">
        <v>11</v>
      </c>
      <c r="AZ21" s="123">
        <v>4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ht="15" x14ac:dyDescent="0.25">
      <c r="A22" s="185" t="s">
        <v>113</v>
      </c>
      <c r="B22" s="167" t="s">
        <v>257</v>
      </c>
      <c r="C22" s="170" t="s">
        <v>103</v>
      </c>
      <c r="D22" s="171" t="s">
        <v>68</v>
      </c>
      <c r="E22" s="168">
        <v>1</v>
      </c>
      <c r="F22" s="168">
        <v>0</v>
      </c>
      <c r="G22" s="169">
        <f t="shared" si="0"/>
        <v>0</v>
      </c>
      <c r="O22" s="150"/>
    </row>
    <row r="23" spans="1:104" ht="15" x14ac:dyDescent="0.25">
      <c r="A23" s="185" t="s">
        <v>160</v>
      </c>
      <c r="B23" s="167" t="s">
        <v>163</v>
      </c>
      <c r="C23" s="170" t="s">
        <v>73</v>
      </c>
      <c r="D23" s="171" t="s">
        <v>68</v>
      </c>
      <c r="E23" s="166">
        <v>10</v>
      </c>
      <c r="F23" s="168">
        <v>0</v>
      </c>
      <c r="G23" s="169">
        <f t="shared" si="0"/>
        <v>0</v>
      </c>
      <c r="O23" s="150">
        <v>2</v>
      </c>
      <c r="AA23" s="123">
        <v>12</v>
      </c>
      <c r="AB23" s="123">
        <v>0</v>
      </c>
      <c r="AC23" s="123">
        <v>13</v>
      </c>
      <c r="AZ23" s="123">
        <v>4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ht="15" x14ac:dyDescent="0.25">
      <c r="A24" s="185" t="s">
        <v>114</v>
      </c>
      <c r="B24" s="167" t="s">
        <v>129</v>
      </c>
      <c r="C24" s="170" t="s">
        <v>74</v>
      </c>
      <c r="D24" s="171" t="s">
        <v>68</v>
      </c>
      <c r="E24" s="168">
        <v>300</v>
      </c>
      <c r="F24" s="168">
        <v>0</v>
      </c>
      <c r="G24" s="169">
        <f t="shared" si="0"/>
        <v>0</v>
      </c>
      <c r="O24" s="150">
        <v>2</v>
      </c>
      <c r="AA24" s="123">
        <v>12</v>
      </c>
      <c r="AB24" s="123">
        <v>0</v>
      </c>
      <c r="AC24" s="123">
        <v>14</v>
      </c>
      <c r="AZ24" s="123">
        <v>4</v>
      </c>
      <c r="BA24" s="123">
        <f t="shared" si="1"/>
        <v>0</v>
      </c>
      <c r="BB24" s="123">
        <f t="shared" si="2"/>
        <v>0</v>
      </c>
      <c r="BC24" s="123">
        <f t="shared" si="3"/>
        <v>0</v>
      </c>
      <c r="BD24" s="123">
        <f t="shared" si="4"/>
        <v>0</v>
      </c>
      <c r="BE24" s="123">
        <f t="shared" si="5"/>
        <v>0</v>
      </c>
      <c r="CZ24" s="123">
        <v>0</v>
      </c>
    </row>
    <row r="25" spans="1:104" ht="15" x14ac:dyDescent="0.25">
      <c r="A25" s="185" t="s">
        <v>115</v>
      </c>
      <c r="B25" s="167" t="s">
        <v>130</v>
      </c>
      <c r="C25" s="170" t="s">
        <v>222</v>
      </c>
      <c r="D25" s="172" t="s">
        <v>68</v>
      </c>
      <c r="E25" s="168">
        <v>13</v>
      </c>
      <c r="F25" s="168">
        <v>0</v>
      </c>
      <c r="G25" s="169">
        <f t="shared" si="0"/>
        <v>0</v>
      </c>
      <c r="O25" s="150"/>
    </row>
    <row r="26" spans="1:104" ht="15" x14ac:dyDescent="0.25">
      <c r="A26" s="185" t="s">
        <v>116</v>
      </c>
      <c r="B26" s="167" t="s">
        <v>131</v>
      </c>
      <c r="C26" s="170" t="s">
        <v>223</v>
      </c>
      <c r="D26" s="172" t="s">
        <v>68</v>
      </c>
      <c r="E26" s="168">
        <v>4</v>
      </c>
      <c r="F26" s="168">
        <v>0</v>
      </c>
      <c r="G26" s="169">
        <f t="shared" si="0"/>
        <v>0</v>
      </c>
      <c r="O26" s="150"/>
    </row>
    <row r="27" spans="1:104" ht="15" x14ac:dyDescent="0.25">
      <c r="A27" s="185" t="s">
        <v>117</v>
      </c>
      <c r="B27" s="167" t="s">
        <v>132</v>
      </c>
      <c r="C27" s="170" t="s">
        <v>213</v>
      </c>
      <c r="D27" s="172" t="s">
        <v>68</v>
      </c>
      <c r="E27" s="168">
        <v>4</v>
      </c>
      <c r="F27" s="168">
        <v>0</v>
      </c>
      <c r="G27" s="169">
        <f t="shared" si="0"/>
        <v>0</v>
      </c>
      <c r="O27" s="150"/>
    </row>
    <row r="28" spans="1:104" ht="15" x14ac:dyDescent="0.25">
      <c r="A28" s="185" t="s">
        <v>167</v>
      </c>
      <c r="B28" s="167" t="s">
        <v>166</v>
      </c>
      <c r="C28" s="170" t="s">
        <v>198</v>
      </c>
      <c r="D28" s="172" t="s">
        <v>68</v>
      </c>
      <c r="E28" s="168">
        <v>2</v>
      </c>
      <c r="F28" s="168">
        <v>0</v>
      </c>
      <c r="G28" s="169">
        <f t="shared" si="0"/>
        <v>0</v>
      </c>
      <c r="O28" s="150"/>
    </row>
    <row r="29" spans="1:104" ht="15" x14ac:dyDescent="0.25">
      <c r="A29" s="185" t="s">
        <v>169</v>
      </c>
      <c r="B29" s="167" t="s">
        <v>188</v>
      </c>
      <c r="C29" s="170" t="s">
        <v>193</v>
      </c>
      <c r="D29" s="172" t="s">
        <v>68</v>
      </c>
      <c r="E29" s="168">
        <v>1</v>
      </c>
      <c r="F29" s="168">
        <v>0</v>
      </c>
      <c r="G29" s="169">
        <f t="shared" si="0"/>
        <v>0</v>
      </c>
      <c r="O29" s="150"/>
    </row>
    <row r="30" spans="1:104" ht="15" x14ac:dyDescent="0.25">
      <c r="A30" s="185" t="s">
        <v>170</v>
      </c>
      <c r="B30" s="167" t="s">
        <v>194</v>
      </c>
      <c r="C30" s="170" t="s">
        <v>192</v>
      </c>
      <c r="D30" s="172" t="s">
        <v>68</v>
      </c>
      <c r="E30" s="168">
        <v>2</v>
      </c>
      <c r="F30" s="168">
        <v>0</v>
      </c>
      <c r="G30" s="169">
        <f t="shared" si="0"/>
        <v>0</v>
      </c>
      <c r="O30" s="150"/>
    </row>
    <row r="31" spans="1:104" ht="15" x14ac:dyDescent="0.25">
      <c r="A31" s="185" t="s">
        <v>171</v>
      </c>
      <c r="B31" s="167" t="s">
        <v>195</v>
      </c>
      <c r="C31" s="170" t="s">
        <v>191</v>
      </c>
      <c r="D31" s="172" t="s">
        <v>68</v>
      </c>
      <c r="E31" s="168">
        <v>1</v>
      </c>
      <c r="F31" s="168">
        <v>0</v>
      </c>
      <c r="G31" s="169">
        <f t="shared" si="0"/>
        <v>0</v>
      </c>
      <c r="O31" s="150"/>
    </row>
    <row r="32" spans="1:104" ht="15" x14ac:dyDescent="0.25">
      <c r="A32" s="185" t="s">
        <v>172</v>
      </c>
      <c r="B32" s="167" t="s">
        <v>196</v>
      </c>
      <c r="C32" s="170" t="s">
        <v>190</v>
      </c>
      <c r="D32" s="171" t="s">
        <v>68</v>
      </c>
      <c r="E32" s="168">
        <v>11</v>
      </c>
      <c r="F32" s="168">
        <v>0</v>
      </c>
      <c r="G32" s="169">
        <f t="shared" si="0"/>
        <v>0</v>
      </c>
      <c r="O32" s="150">
        <v>2</v>
      </c>
      <c r="AA32" s="123">
        <v>12</v>
      </c>
      <c r="AB32" s="123">
        <v>0</v>
      </c>
      <c r="AC32" s="123">
        <v>17</v>
      </c>
      <c r="AZ32" s="123">
        <v>4</v>
      </c>
      <c r="BA32" s="123">
        <f t="shared" si="1"/>
        <v>0</v>
      </c>
      <c r="BB32" s="123">
        <f t="shared" si="2"/>
        <v>0</v>
      </c>
      <c r="BC32" s="123">
        <f t="shared" si="3"/>
        <v>0</v>
      </c>
      <c r="BD32" s="123">
        <f t="shared" si="4"/>
        <v>0</v>
      </c>
      <c r="BE32" s="123">
        <f t="shared" si="5"/>
        <v>0</v>
      </c>
      <c r="CZ32" s="123">
        <v>0</v>
      </c>
    </row>
    <row r="33" spans="1:104" ht="15" x14ac:dyDescent="0.25">
      <c r="A33" s="185" t="s">
        <v>173</v>
      </c>
      <c r="B33" s="167" t="s">
        <v>197</v>
      </c>
      <c r="C33" s="170" t="s">
        <v>224</v>
      </c>
      <c r="D33" s="171" t="s">
        <v>68</v>
      </c>
      <c r="E33" s="166">
        <v>3</v>
      </c>
      <c r="F33" s="168">
        <v>0</v>
      </c>
      <c r="G33" s="169">
        <f t="shared" si="0"/>
        <v>0</v>
      </c>
      <c r="O33" s="150">
        <v>2</v>
      </c>
      <c r="AA33" s="123">
        <v>12</v>
      </c>
      <c r="AB33" s="123">
        <v>0</v>
      </c>
      <c r="AC33" s="123">
        <v>18</v>
      </c>
      <c r="AZ33" s="123">
        <v>4</v>
      </c>
      <c r="BA33" s="123">
        <f t="shared" si="1"/>
        <v>0</v>
      </c>
      <c r="BB33" s="123">
        <f t="shared" si="2"/>
        <v>0</v>
      </c>
      <c r="BC33" s="123">
        <f t="shared" si="3"/>
        <v>0</v>
      </c>
      <c r="BD33" s="123">
        <f t="shared" si="4"/>
        <v>0</v>
      </c>
      <c r="BE33" s="123">
        <f t="shared" si="5"/>
        <v>0</v>
      </c>
      <c r="CZ33" s="123">
        <v>0</v>
      </c>
    </row>
    <row r="34" spans="1:104" x14ac:dyDescent="0.2">
      <c r="A34" s="174"/>
      <c r="B34" s="186" t="s">
        <v>65</v>
      </c>
      <c r="C34" s="173" t="str">
        <f>CONCATENATE(B7," ",C7)</f>
        <v>M21 Elektromontáže</v>
      </c>
      <c r="D34" s="174"/>
      <c r="E34" s="175"/>
      <c r="F34" s="175"/>
      <c r="G34" s="176">
        <f>SUM(G7:G33)</f>
        <v>0</v>
      </c>
      <c r="O34" s="150">
        <v>4</v>
      </c>
      <c r="BA34" s="151">
        <f>SUM(BA7:BA33)</f>
        <v>0</v>
      </c>
      <c r="BB34" s="151">
        <f>SUM(BB7:BB33)</f>
        <v>0</v>
      </c>
      <c r="BC34" s="151">
        <f>SUM(BC7:BC33)</f>
        <v>0</v>
      </c>
      <c r="BD34" s="151">
        <f>SUM(BD7:BD33)</f>
        <v>0</v>
      </c>
      <c r="BE34" s="151">
        <f>SUM(BE7:BE33)</f>
        <v>0</v>
      </c>
    </row>
    <row r="35" spans="1:104" x14ac:dyDescent="0.2">
      <c r="A35" s="143" t="s">
        <v>64</v>
      </c>
      <c r="B35" s="144" t="s">
        <v>76</v>
      </c>
      <c r="C35" s="145" t="s">
        <v>77</v>
      </c>
      <c r="D35" s="146"/>
      <c r="E35" s="147"/>
      <c r="F35" s="147"/>
      <c r="G35" s="148"/>
      <c r="H35" s="149"/>
      <c r="I35" s="149"/>
      <c r="O35" s="150">
        <v>1</v>
      </c>
    </row>
    <row r="36" spans="1:104" ht="15" x14ac:dyDescent="0.25">
      <c r="A36" s="185" t="s">
        <v>174</v>
      </c>
      <c r="B36" s="167" t="s">
        <v>133</v>
      </c>
      <c r="C36" s="170" t="s">
        <v>225</v>
      </c>
      <c r="D36" s="172" t="s">
        <v>78</v>
      </c>
      <c r="E36" s="168">
        <v>1</v>
      </c>
      <c r="F36" s="168">
        <v>0</v>
      </c>
      <c r="G36" s="169">
        <f>E36*F36</f>
        <v>0</v>
      </c>
      <c r="O36" s="150">
        <v>2</v>
      </c>
      <c r="AA36" s="123">
        <v>12</v>
      </c>
      <c r="AB36" s="123">
        <v>0</v>
      </c>
      <c r="AC36" s="123">
        <v>26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</v>
      </c>
    </row>
    <row r="37" spans="1:104" ht="15" x14ac:dyDescent="0.25">
      <c r="A37" s="185" t="s">
        <v>175</v>
      </c>
      <c r="B37" s="167" t="s">
        <v>134</v>
      </c>
      <c r="C37" s="170" t="s">
        <v>226</v>
      </c>
      <c r="D37" s="171" t="s">
        <v>78</v>
      </c>
      <c r="E37" s="168">
        <v>1</v>
      </c>
      <c r="F37" s="166">
        <v>0</v>
      </c>
      <c r="G37" s="169">
        <f t="shared" ref="G37:G38" si="7">E37*F37</f>
        <v>0</v>
      </c>
      <c r="O37" s="150">
        <v>2</v>
      </c>
      <c r="AA37" s="123">
        <v>12</v>
      </c>
      <c r="AB37" s="123">
        <v>0</v>
      </c>
      <c r="AC37" s="123">
        <v>29</v>
      </c>
      <c r="AZ37" s="123">
        <v>1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0</v>
      </c>
    </row>
    <row r="38" spans="1:104" ht="15" x14ac:dyDescent="0.25">
      <c r="A38" s="185" t="s">
        <v>176</v>
      </c>
      <c r="B38" s="167" t="s">
        <v>227</v>
      </c>
      <c r="C38" s="170" t="s">
        <v>249</v>
      </c>
      <c r="D38" s="171" t="s">
        <v>78</v>
      </c>
      <c r="E38" s="168">
        <v>1</v>
      </c>
      <c r="F38" s="166">
        <v>0</v>
      </c>
      <c r="G38" s="169">
        <f t="shared" si="7"/>
        <v>0</v>
      </c>
      <c r="O38" s="150">
        <v>2</v>
      </c>
      <c r="AA38" s="123">
        <v>12</v>
      </c>
      <c r="AB38" s="123">
        <v>0</v>
      </c>
      <c r="AC38" s="123">
        <v>30</v>
      </c>
      <c r="AZ38" s="123">
        <v>1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0</v>
      </c>
    </row>
    <row r="39" spans="1:104" x14ac:dyDescent="0.2">
      <c r="A39" s="174"/>
      <c r="B39" s="186" t="s">
        <v>65</v>
      </c>
      <c r="C39" s="173" t="str">
        <f>CONCATENATE(B35," ",C35)</f>
        <v>D21 Dodávka MaR- ASŘ</v>
      </c>
      <c r="D39" s="174"/>
      <c r="E39" s="175"/>
      <c r="F39" s="175"/>
      <c r="G39" s="176">
        <f>SUM(G35:G38)</f>
        <v>0</v>
      </c>
      <c r="O39" s="150">
        <v>4</v>
      </c>
      <c r="BA39" s="151">
        <f>SUM(BA35:BA38)</f>
        <v>0</v>
      </c>
      <c r="BB39" s="151">
        <f>SUM(BB35:BB38)</f>
        <v>0</v>
      </c>
      <c r="BC39" s="151">
        <f>SUM(BC35:BC38)</f>
        <v>0</v>
      </c>
      <c r="BD39" s="151">
        <f>SUM(BD35:BD38)</f>
        <v>0</v>
      </c>
      <c r="BE39" s="151">
        <f>SUM(BE35:BE38)</f>
        <v>0</v>
      </c>
    </row>
    <row r="40" spans="1:104" x14ac:dyDescent="0.2">
      <c r="A40" s="143" t="s">
        <v>64</v>
      </c>
      <c r="B40" s="144" t="s">
        <v>79</v>
      </c>
      <c r="C40" s="145" t="s">
        <v>80</v>
      </c>
      <c r="D40" s="146"/>
      <c r="E40" s="147"/>
      <c r="F40" s="147"/>
      <c r="G40" s="148"/>
      <c r="H40" s="149"/>
      <c r="I40" s="149"/>
      <c r="O40" s="150">
        <v>1</v>
      </c>
    </row>
    <row r="41" spans="1:104" ht="15" customHeight="1" x14ac:dyDescent="0.25">
      <c r="A41" s="185" t="s">
        <v>261</v>
      </c>
      <c r="B41" s="167" t="s">
        <v>202</v>
      </c>
      <c r="C41" s="170" t="s">
        <v>208</v>
      </c>
      <c r="D41" s="171" t="s">
        <v>68</v>
      </c>
      <c r="E41" s="168">
        <v>7</v>
      </c>
      <c r="F41" s="166">
        <v>0</v>
      </c>
      <c r="G41" s="169">
        <f t="shared" ref="G41:G47" si="8">E41*F41</f>
        <v>0</v>
      </c>
      <c r="H41" s="149"/>
      <c r="I41" s="149"/>
      <c r="O41" s="150"/>
    </row>
    <row r="42" spans="1:104" ht="15" customHeight="1" x14ac:dyDescent="0.25">
      <c r="A42" s="185" t="s">
        <v>262</v>
      </c>
      <c r="B42" s="167" t="s">
        <v>203</v>
      </c>
      <c r="C42" s="170" t="s">
        <v>228</v>
      </c>
      <c r="D42" s="171" t="s">
        <v>68</v>
      </c>
      <c r="E42" s="168">
        <v>1</v>
      </c>
      <c r="F42" s="166">
        <v>0</v>
      </c>
      <c r="G42" s="169">
        <f t="shared" si="8"/>
        <v>0</v>
      </c>
      <c r="H42" s="149"/>
      <c r="I42" s="149"/>
      <c r="O42" s="150"/>
    </row>
    <row r="43" spans="1:104" ht="15" customHeight="1" x14ac:dyDescent="0.25">
      <c r="A43" s="185" t="s">
        <v>118</v>
      </c>
      <c r="B43" s="167" t="s">
        <v>204</v>
      </c>
      <c r="C43" s="170" t="s">
        <v>209</v>
      </c>
      <c r="D43" s="171" t="s">
        <v>68</v>
      </c>
      <c r="E43" s="168">
        <v>1</v>
      </c>
      <c r="F43" s="166">
        <v>0</v>
      </c>
      <c r="G43" s="169">
        <f t="shared" si="8"/>
        <v>0</v>
      </c>
      <c r="H43" s="149"/>
      <c r="I43" s="149"/>
      <c r="O43" s="150"/>
    </row>
    <row r="44" spans="1:104" ht="15" customHeight="1" x14ac:dyDescent="0.25">
      <c r="A44" s="185" t="s">
        <v>177</v>
      </c>
      <c r="B44" s="167" t="s">
        <v>205</v>
      </c>
      <c r="C44" s="170" t="s">
        <v>229</v>
      </c>
      <c r="D44" s="172" t="s">
        <v>68</v>
      </c>
      <c r="E44" s="168">
        <v>1</v>
      </c>
      <c r="F44" s="166">
        <v>0</v>
      </c>
      <c r="G44" s="169"/>
      <c r="H44" s="149"/>
      <c r="I44" s="149"/>
      <c r="O44" s="150"/>
    </row>
    <row r="45" spans="1:104" ht="15" customHeight="1" x14ac:dyDescent="0.25">
      <c r="A45" s="185" t="s">
        <v>263</v>
      </c>
      <c r="B45" s="167" t="s">
        <v>206</v>
      </c>
      <c r="C45" s="170" t="s">
        <v>210</v>
      </c>
      <c r="D45" s="171" t="s">
        <v>68</v>
      </c>
      <c r="E45" s="168">
        <v>1</v>
      </c>
      <c r="F45" s="166">
        <v>0</v>
      </c>
      <c r="G45" s="169">
        <f t="shared" si="8"/>
        <v>0</v>
      </c>
      <c r="H45" s="149"/>
      <c r="I45" s="149"/>
      <c r="O45" s="150"/>
    </row>
    <row r="46" spans="1:104" ht="15" customHeight="1" x14ac:dyDescent="0.25">
      <c r="A46" s="185" t="s">
        <v>264</v>
      </c>
      <c r="B46" s="167" t="s">
        <v>207</v>
      </c>
      <c r="C46" s="170" t="s">
        <v>211</v>
      </c>
      <c r="D46" s="171" t="s">
        <v>68</v>
      </c>
      <c r="E46" s="168">
        <v>1</v>
      </c>
      <c r="F46" s="166">
        <v>0</v>
      </c>
      <c r="G46" s="169">
        <f t="shared" si="8"/>
        <v>0</v>
      </c>
      <c r="H46" s="149"/>
      <c r="I46" s="149"/>
      <c r="O46" s="150"/>
    </row>
    <row r="47" spans="1:104" ht="15" customHeight="1" x14ac:dyDescent="0.25">
      <c r="A47" s="185" t="s">
        <v>119</v>
      </c>
      <c r="B47" s="167" t="s">
        <v>212</v>
      </c>
      <c r="C47" s="170" t="s">
        <v>230</v>
      </c>
      <c r="D47" s="171" t="s">
        <v>68</v>
      </c>
      <c r="E47" s="168">
        <v>1</v>
      </c>
      <c r="F47" s="166">
        <v>0</v>
      </c>
      <c r="G47" s="169">
        <f t="shared" si="8"/>
        <v>0</v>
      </c>
      <c r="H47" s="149"/>
      <c r="I47" s="149"/>
      <c r="O47" s="150"/>
    </row>
    <row r="48" spans="1:104" x14ac:dyDescent="0.2">
      <c r="A48" s="174"/>
      <c r="B48" s="186" t="s">
        <v>65</v>
      </c>
      <c r="C48" s="173" t="str">
        <f>CONCATENATE(B40," ",C40)</f>
        <v>D22 Dodávka MaR-Periférie</v>
      </c>
      <c r="D48" s="174"/>
      <c r="E48" s="175"/>
      <c r="F48" s="175"/>
      <c r="G48" s="176">
        <f>SUM(G41:G47)</f>
        <v>0</v>
      </c>
      <c r="O48" s="150">
        <v>4</v>
      </c>
      <c r="BA48" s="151">
        <f>SUM(BA40:BA40)</f>
        <v>0</v>
      </c>
      <c r="BB48" s="151">
        <f>SUM(BB40:BB40)</f>
        <v>0</v>
      </c>
      <c r="BC48" s="151">
        <f>SUM(BC40:BC40)</f>
        <v>0</v>
      </c>
      <c r="BD48" s="151">
        <f>SUM(BD40:BD40)</f>
        <v>0</v>
      </c>
      <c r="BE48" s="151">
        <f>SUM(BE40:BE40)</f>
        <v>0</v>
      </c>
    </row>
    <row r="49" spans="1:104" ht="12" customHeight="1" x14ac:dyDescent="0.2">
      <c r="A49" s="143" t="s">
        <v>64</v>
      </c>
      <c r="B49" s="144" t="s">
        <v>81</v>
      </c>
      <c r="C49" s="145" t="s">
        <v>100</v>
      </c>
      <c r="D49" s="146"/>
      <c r="E49" s="147"/>
      <c r="F49" s="147"/>
      <c r="G49" s="148"/>
      <c r="H49" s="149"/>
      <c r="I49" s="149"/>
      <c r="O49" s="150">
        <v>1</v>
      </c>
    </row>
    <row r="50" spans="1:104" ht="12.75" customHeight="1" x14ac:dyDescent="0.25">
      <c r="A50" s="185" t="s">
        <v>178</v>
      </c>
      <c r="B50" s="167" t="s">
        <v>135</v>
      </c>
      <c r="C50" s="170" t="s">
        <v>250</v>
      </c>
      <c r="D50" s="172" t="s">
        <v>78</v>
      </c>
      <c r="E50" s="166">
        <v>1</v>
      </c>
      <c r="F50" s="166">
        <v>0</v>
      </c>
      <c r="G50" s="187">
        <f t="shared" ref="G50:G51" si="9">E50*F50</f>
        <v>0</v>
      </c>
      <c r="O50" s="150">
        <v>2</v>
      </c>
      <c r="AA50" s="123">
        <v>12</v>
      </c>
      <c r="AB50" s="123">
        <v>0</v>
      </c>
      <c r="AC50" s="123">
        <v>36</v>
      </c>
      <c r="AZ50" s="123">
        <v>1</v>
      </c>
      <c r="BA50" s="123">
        <f t="shared" ref="BA50:BA51" si="10">IF(AZ50=1,G50,0)</f>
        <v>0</v>
      </c>
      <c r="BB50" s="123">
        <f t="shared" ref="BB50:BB51" si="11">IF(AZ50=2,G50,0)</f>
        <v>0</v>
      </c>
      <c r="BC50" s="123">
        <f t="shared" ref="BC50:BC51" si="12">IF(AZ50=3,G50,0)</f>
        <v>0</v>
      </c>
      <c r="BD50" s="123">
        <f t="shared" ref="BD50:BD51" si="13">IF(AZ50=4,G50,0)</f>
        <v>0</v>
      </c>
      <c r="BE50" s="123">
        <f t="shared" ref="BE50:BE51" si="14">IF(AZ50=5,G50,0)</f>
        <v>0</v>
      </c>
      <c r="CZ50" s="123">
        <v>0</v>
      </c>
    </row>
    <row r="51" spans="1:104" ht="15" x14ac:dyDescent="0.25">
      <c r="A51" s="185" t="s">
        <v>179</v>
      </c>
      <c r="B51" s="167" t="s">
        <v>136</v>
      </c>
      <c r="C51" s="170" t="s">
        <v>231</v>
      </c>
      <c r="D51" s="171" t="s">
        <v>75</v>
      </c>
      <c r="E51" s="166">
        <v>50</v>
      </c>
      <c r="F51" s="166">
        <v>0</v>
      </c>
      <c r="G51" s="187">
        <f t="shared" si="9"/>
        <v>0</v>
      </c>
      <c r="O51" s="150">
        <v>2</v>
      </c>
      <c r="AA51" s="123">
        <v>12</v>
      </c>
      <c r="AB51" s="123">
        <v>0</v>
      </c>
      <c r="AC51" s="123">
        <v>70</v>
      </c>
      <c r="AZ51" s="123">
        <v>1</v>
      </c>
      <c r="BA51" s="123">
        <f t="shared" si="10"/>
        <v>0</v>
      </c>
      <c r="BB51" s="123">
        <f t="shared" si="11"/>
        <v>0</v>
      </c>
      <c r="BC51" s="123">
        <f t="shared" si="12"/>
        <v>0</v>
      </c>
      <c r="BD51" s="123">
        <f t="shared" si="13"/>
        <v>0</v>
      </c>
      <c r="BE51" s="123">
        <f t="shared" si="14"/>
        <v>0</v>
      </c>
      <c r="CZ51" s="123">
        <v>0</v>
      </c>
    </row>
    <row r="52" spans="1:104" x14ac:dyDescent="0.2">
      <c r="A52" s="174"/>
      <c r="B52" s="186" t="s">
        <v>65</v>
      </c>
      <c r="C52" s="173" t="str">
        <f>CONCATENATE(B49," ",C49)</f>
        <v>D23 Dodávka RK</v>
      </c>
      <c r="D52" s="174"/>
      <c r="E52" s="175"/>
      <c r="F52" s="175"/>
      <c r="G52" s="176">
        <f>SUM(G49:G51)</f>
        <v>0</v>
      </c>
      <c r="O52" s="150">
        <v>4</v>
      </c>
      <c r="BA52" s="151">
        <f>SUM(BA49:BA51)</f>
        <v>0</v>
      </c>
      <c r="BB52" s="151">
        <f>SUM(BB49:BB51)</f>
        <v>0</v>
      </c>
      <c r="BC52" s="151">
        <f>SUM(BC49:BC51)</f>
        <v>0</v>
      </c>
      <c r="BD52" s="151">
        <f>SUM(BD49:BD51)</f>
        <v>0</v>
      </c>
      <c r="BE52" s="151">
        <f>SUM(BE49:BE51)</f>
        <v>0</v>
      </c>
    </row>
    <row r="53" spans="1:104" x14ac:dyDescent="0.2">
      <c r="A53" s="143" t="s">
        <v>64</v>
      </c>
      <c r="B53" s="144" t="s">
        <v>82</v>
      </c>
      <c r="C53" s="145" t="s">
        <v>83</v>
      </c>
      <c r="D53" s="146"/>
      <c r="E53" s="147"/>
      <c r="F53" s="147"/>
      <c r="G53" s="148"/>
      <c r="H53" s="149"/>
      <c r="I53" s="149"/>
      <c r="O53" s="150">
        <v>1</v>
      </c>
    </row>
    <row r="54" spans="1:104" ht="15" x14ac:dyDescent="0.25">
      <c r="A54" s="185" t="s">
        <v>180</v>
      </c>
      <c r="B54" s="167" t="s">
        <v>165</v>
      </c>
      <c r="C54" s="170" t="s">
        <v>247</v>
      </c>
      <c r="D54" s="171" t="s">
        <v>69</v>
      </c>
      <c r="E54" s="168">
        <v>50</v>
      </c>
      <c r="F54" s="168">
        <v>0</v>
      </c>
      <c r="G54" s="169">
        <f t="shared" ref="G54:G72" si="15">E54*F54</f>
        <v>0</v>
      </c>
      <c r="O54" s="150"/>
    </row>
    <row r="55" spans="1:104" ht="15" x14ac:dyDescent="0.25">
      <c r="A55" s="185" t="s">
        <v>181</v>
      </c>
      <c r="B55" s="167" t="s">
        <v>252</v>
      </c>
      <c r="C55" s="170" t="s">
        <v>216</v>
      </c>
      <c r="D55" s="172" t="s">
        <v>69</v>
      </c>
      <c r="E55" s="168">
        <v>400</v>
      </c>
      <c r="F55" s="168">
        <v>0</v>
      </c>
      <c r="G55" s="169">
        <f t="shared" si="15"/>
        <v>0</v>
      </c>
      <c r="O55" s="150"/>
    </row>
    <row r="56" spans="1:104" ht="15" x14ac:dyDescent="0.25">
      <c r="A56" s="185" t="s">
        <v>182</v>
      </c>
      <c r="B56" s="167" t="s">
        <v>137</v>
      </c>
      <c r="C56" s="170" t="s">
        <v>217</v>
      </c>
      <c r="D56" s="171" t="s">
        <v>69</v>
      </c>
      <c r="E56" s="168">
        <v>100</v>
      </c>
      <c r="F56" s="168">
        <v>0</v>
      </c>
      <c r="G56" s="169">
        <f t="shared" si="15"/>
        <v>0</v>
      </c>
      <c r="O56" s="150">
        <v>2</v>
      </c>
      <c r="AA56" s="123">
        <v>12</v>
      </c>
      <c r="AB56" s="123">
        <v>1</v>
      </c>
      <c r="AC56" s="123">
        <v>75</v>
      </c>
      <c r="AZ56" s="123">
        <v>1</v>
      </c>
      <c r="BA56" s="123">
        <f t="shared" ref="BA56:BA72" si="16">IF(AZ56=1,G56,0)</f>
        <v>0</v>
      </c>
      <c r="BB56" s="123">
        <f t="shared" ref="BB56:BB72" si="17">IF(AZ56=2,G56,0)</f>
        <v>0</v>
      </c>
      <c r="BC56" s="123">
        <f t="shared" ref="BC56:BC72" si="18">IF(AZ56=3,G56,0)</f>
        <v>0</v>
      </c>
      <c r="BD56" s="123">
        <f t="shared" ref="BD56:BD72" si="19">IF(AZ56=4,G56,0)</f>
        <v>0</v>
      </c>
      <c r="BE56" s="123">
        <f t="shared" ref="BE56:BE72" si="20">IF(AZ56=5,G56,0)</f>
        <v>0</v>
      </c>
      <c r="CZ56" s="123">
        <v>4.0000000000000003E-5</v>
      </c>
    </row>
    <row r="57" spans="1:104" ht="15" x14ac:dyDescent="0.25">
      <c r="A57" s="185" t="s">
        <v>183</v>
      </c>
      <c r="B57" s="167" t="s">
        <v>138</v>
      </c>
      <c r="C57" s="170" t="s">
        <v>155</v>
      </c>
      <c r="D57" s="171" t="s">
        <v>69</v>
      </c>
      <c r="E57" s="168">
        <v>240</v>
      </c>
      <c r="F57" s="168">
        <v>0</v>
      </c>
      <c r="G57" s="169">
        <f t="shared" si="15"/>
        <v>0</v>
      </c>
      <c r="O57" s="150">
        <v>2</v>
      </c>
      <c r="AA57" s="123">
        <v>12</v>
      </c>
      <c r="AB57" s="123">
        <v>1</v>
      </c>
      <c r="AC57" s="123">
        <v>76</v>
      </c>
      <c r="AZ57" s="123">
        <v>1</v>
      </c>
      <c r="BA57" s="123">
        <f t="shared" si="16"/>
        <v>0</v>
      </c>
      <c r="BB57" s="123">
        <f t="shared" si="17"/>
        <v>0</v>
      </c>
      <c r="BC57" s="123">
        <f t="shared" si="18"/>
        <v>0</v>
      </c>
      <c r="BD57" s="123">
        <f t="shared" si="19"/>
        <v>0</v>
      </c>
      <c r="BE57" s="123">
        <f t="shared" si="20"/>
        <v>0</v>
      </c>
      <c r="CZ57" s="123">
        <v>6.0000000000000002E-5</v>
      </c>
    </row>
    <row r="58" spans="1:104" ht="15" x14ac:dyDescent="0.25">
      <c r="A58" s="185" t="s">
        <v>184</v>
      </c>
      <c r="B58" s="167" t="s">
        <v>139</v>
      </c>
      <c r="C58" s="170" t="s">
        <v>218</v>
      </c>
      <c r="D58" s="172" t="s">
        <v>69</v>
      </c>
      <c r="E58" s="168">
        <v>100</v>
      </c>
      <c r="F58" s="168">
        <v>0</v>
      </c>
      <c r="G58" s="169">
        <f t="shared" si="15"/>
        <v>0</v>
      </c>
      <c r="O58" s="150"/>
    </row>
    <row r="59" spans="1:104" ht="15" x14ac:dyDescent="0.25">
      <c r="A59" s="185" t="s">
        <v>265</v>
      </c>
      <c r="B59" s="167" t="s">
        <v>140</v>
      </c>
      <c r="C59" s="170" t="s">
        <v>189</v>
      </c>
      <c r="D59" s="172" t="s">
        <v>69</v>
      </c>
      <c r="E59" s="168">
        <v>300</v>
      </c>
      <c r="F59" s="168">
        <v>0</v>
      </c>
      <c r="G59" s="169">
        <f t="shared" si="15"/>
        <v>0</v>
      </c>
      <c r="O59" s="150"/>
    </row>
    <row r="60" spans="1:104" ht="15" x14ac:dyDescent="0.25">
      <c r="A60" s="185" t="s">
        <v>266</v>
      </c>
      <c r="B60" s="167" t="s">
        <v>141</v>
      </c>
      <c r="C60" s="170" t="s">
        <v>154</v>
      </c>
      <c r="D60" s="171" t="s">
        <v>69</v>
      </c>
      <c r="E60" s="166">
        <v>100</v>
      </c>
      <c r="F60" s="168">
        <v>0</v>
      </c>
      <c r="G60" s="169">
        <f t="shared" si="15"/>
        <v>0</v>
      </c>
      <c r="O60" s="150"/>
    </row>
    <row r="61" spans="1:104" ht="15" x14ac:dyDescent="0.25">
      <c r="A61" s="185" t="s">
        <v>185</v>
      </c>
      <c r="B61" s="167" t="s">
        <v>253</v>
      </c>
      <c r="C61" s="170" t="s">
        <v>84</v>
      </c>
      <c r="D61" s="171" t="s">
        <v>69</v>
      </c>
      <c r="E61" s="168">
        <v>60</v>
      </c>
      <c r="F61" s="168">
        <v>0</v>
      </c>
      <c r="G61" s="169">
        <f t="shared" si="15"/>
        <v>0</v>
      </c>
      <c r="O61" s="150"/>
    </row>
    <row r="62" spans="1:104" ht="15" x14ac:dyDescent="0.25">
      <c r="A62" s="185" t="s">
        <v>186</v>
      </c>
      <c r="B62" s="167" t="s">
        <v>142</v>
      </c>
      <c r="C62" s="170" t="s">
        <v>97</v>
      </c>
      <c r="D62" s="172" t="s">
        <v>98</v>
      </c>
      <c r="E62" s="166">
        <v>10</v>
      </c>
      <c r="F62" s="168">
        <v>0</v>
      </c>
      <c r="G62" s="169">
        <f t="shared" si="15"/>
        <v>0</v>
      </c>
      <c r="O62" s="150">
        <v>2</v>
      </c>
      <c r="AA62" s="123">
        <v>12</v>
      </c>
      <c r="AB62" s="123">
        <v>1</v>
      </c>
      <c r="AC62" s="123">
        <v>78</v>
      </c>
      <c r="AZ62" s="123">
        <v>1</v>
      </c>
      <c r="BA62" s="123">
        <f t="shared" si="16"/>
        <v>0</v>
      </c>
      <c r="BB62" s="123">
        <f t="shared" si="17"/>
        <v>0</v>
      </c>
      <c r="BC62" s="123">
        <f t="shared" si="18"/>
        <v>0</v>
      </c>
      <c r="BD62" s="123">
        <f t="shared" si="19"/>
        <v>0</v>
      </c>
      <c r="BE62" s="123">
        <f t="shared" si="20"/>
        <v>0</v>
      </c>
      <c r="CZ62" s="123">
        <v>1.6000000000000001E-4</v>
      </c>
    </row>
    <row r="63" spans="1:104" ht="15" x14ac:dyDescent="0.25">
      <c r="A63" s="185" t="s">
        <v>187</v>
      </c>
      <c r="B63" s="167" t="s">
        <v>143</v>
      </c>
      <c r="C63" s="170" t="s">
        <v>102</v>
      </c>
      <c r="D63" s="172" t="s">
        <v>78</v>
      </c>
      <c r="E63" s="168">
        <v>1</v>
      </c>
      <c r="F63" s="168">
        <v>0</v>
      </c>
      <c r="G63" s="169">
        <f t="shared" si="15"/>
        <v>0</v>
      </c>
      <c r="O63" s="150">
        <v>2</v>
      </c>
      <c r="AA63" s="123">
        <v>12</v>
      </c>
      <c r="AB63" s="123">
        <v>1</v>
      </c>
      <c r="AC63" s="123">
        <v>79</v>
      </c>
      <c r="AZ63" s="123">
        <v>1</v>
      </c>
      <c r="BA63" s="123">
        <f t="shared" si="16"/>
        <v>0</v>
      </c>
      <c r="BB63" s="123">
        <f t="shared" si="17"/>
        <v>0</v>
      </c>
      <c r="BC63" s="123">
        <f t="shared" si="18"/>
        <v>0</v>
      </c>
      <c r="BD63" s="123">
        <f t="shared" si="19"/>
        <v>0</v>
      </c>
      <c r="BE63" s="123">
        <f t="shared" si="20"/>
        <v>0</v>
      </c>
      <c r="CZ63" s="123">
        <v>1E-4</v>
      </c>
    </row>
    <row r="64" spans="1:104" ht="15" x14ac:dyDescent="0.25">
      <c r="A64" s="185" t="s">
        <v>267</v>
      </c>
      <c r="B64" s="167" t="s">
        <v>144</v>
      </c>
      <c r="C64" s="170" t="s">
        <v>99</v>
      </c>
      <c r="D64" s="172" t="s">
        <v>69</v>
      </c>
      <c r="E64" s="168">
        <v>200</v>
      </c>
      <c r="F64" s="168">
        <v>0</v>
      </c>
      <c r="G64" s="169">
        <f t="shared" si="15"/>
        <v>0</v>
      </c>
      <c r="O64" s="150">
        <v>2</v>
      </c>
      <c r="AA64" s="123">
        <v>12</v>
      </c>
      <c r="AB64" s="123">
        <v>1</v>
      </c>
      <c r="AC64" s="123">
        <v>80</v>
      </c>
      <c r="AZ64" s="123">
        <v>1</v>
      </c>
      <c r="BA64" s="123">
        <f t="shared" si="16"/>
        <v>0</v>
      </c>
      <c r="BB64" s="123">
        <f t="shared" si="17"/>
        <v>0</v>
      </c>
      <c r="BC64" s="123">
        <f t="shared" si="18"/>
        <v>0</v>
      </c>
      <c r="BD64" s="123">
        <f t="shared" si="19"/>
        <v>0</v>
      </c>
      <c r="BE64" s="123">
        <f t="shared" si="20"/>
        <v>0</v>
      </c>
      <c r="CZ64" s="123">
        <v>1.6000000000000001E-4</v>
      </c>
    </row>
    <row r="65" spans="1:104" ht="15" x14ac:dyDescent="0.25">
      <c r="A65" s="185" t="s">
        <v>232</v>
      </c>
      <c r="B65" s="167" t="s">
        <v>145</v>
      </c>
      <c r="C65" s="170" t="s">
        <v>164</v>
      </c>
      <c r="D65" s="172" t="s">
        <v>69</v>
      </c>
      <c r="E65" s="168">
        <v>60</v>
      </c>
      <c r="F65" s="168">
        <v>0</v>
      </c>
      <c r="G65" s="169">
        <f t="shared" si="15"/>
        <v>0</v>
      </c>
      <c r="O65" s="150"/>
    </row>
    <row r="66" spans="1:104" ht="15" x14ac:dyDescent="0.25">
      <c r="A66" s="185" t="s">
        <v>233</v>
      </c>
      <c r="B66" s="167" t="s">
        <v>146</v>
      </c>
      <c r="C66" s="170" t="s">
        <v>85</v>
      </c>
      <c r="D66" s="171" t="s">
        <v>86</v>
      </c>
      <c r="E66" s="168">
        <v>4</v>
      </c>
      <c r="F66" s="168">
        <v>0</v>
      </c>
      <c r="G66" s="169">
        <f t="shared" si="15"/>
        <v>0</v>
      </c>
      <c r="O66" s="150">
        <v>2</v>
      </c>
      <c r="AA66" s="123">
        <v>12</v>
      </c>
      <c r="AB66" s="123">
        <v>1</v>
      </c>
      <c r="AC66" s="123">
        <v>82</v>
      </c>
      <c r="AZ66" s="123">
        <v>1</v>
      </c>
      <c r="BA66" s="123">
        <f t="shared" si="16"/>
        <v>0</v>
      </c>
      <c r="BB66" s="123">
        <f t="shared" si="17"/>
        <v>0</v>
      </c>
      <c r="BC66" s="123">
        <f t="shared" si="18"/>
        <v>0</v>
      </c>
      <c r="BD66" s="123">
        <f t="shared" si="19"/>
        <v>0</v>
      </c>
      <c r="BE66" s="123">
        <f t="shared" si="20"/>
        <v>0</v>
      </c>
      <c r="CZ66" s="123">
        <v>0</v>
      </c>
    </row>
    <row r="67" spans="1:104" ht="15" x14ac:dyDescent="0.25">
      <c r="A67" s="185" t="s">
        <v>234</v>
      </c>
      <c r="B67" s="167" t="s">
        <v>147</v>
      </c>
      <c r="C67" s="170" t="s">
        <v>87</v>
      </c>
      <c r="D67" s="171" t="s">
        <v>86</v>
      </c>
      <c r="E67" s="168">
        <v>4</v>
      </c>
      <c r="F67" s="168">
        <v>0</v>
      </c>
      <c r="G67" s="169">
        <f t="shared" si="15"/>
        <v>0</v>
      </c>
      <c r="O67" s="150">
        <v>2</v>
      </c>
      <c r="AA67" s="123">
        <v>12</v>
      </c>
      <c r="AB67" s="123">
        <v>1</v>
      </c>
      <c r="AC67" s="123">
        <v>83</v>
      </c>
      <c r="AZ67" s="123">
        <v>1</v>
      </c>
      <c r="BA67" s="123">
        <f t="shared" si="16"/>
        <v>0</v>
      </c>
      <c r="BB67" s="123">
        <f t="shared" si="17"/>
        <v>0</v>
      </c>
      <c r="BC67" s="123">
        <f t="shared" si="18"/>
        <v>0</v>
      </c>
      <c r="BD67" s="123">
        <f t="shared" si="19"/>
        <v>0</v>
      </c>
      <c r="BE67" s="123">
        <f t="shared" si="20"/>
        <v>0</v>
      </c>
      <c r="CZ67" s="123">
        <v>0</v>
      </c>
    </row>
    <row r="68" spans="1:104" ht="15" x14ac:dyDescent="0.25">
      <c r="A68" s="185" t="s">
        <v>235</v>
      </c>
      <c r="B68" s="167" t="s">
        <v>148</v>
      </c>
      <c r="C68" s="170" t="s">
        <v>251</v>
      </c>
      <c r="D68" s="172" t="s">
        <v>78</v>
      </c>
      <c r="E68" s="168">
        <v>1</v>
      </c>
      <c r="F68" s="166">
        <v>0</v>
      </c>
      <c r="G68" s="169">
        <f t="shared" si="15"/>
        <v>0</v>
      </c>
      <c r="O68" s="150"/>
    </row>
    <row r="69" spans="1:104" ht="15" x14ac:dyDescent="0.25">
      <c r="A69" s="185" t="s">
        <v>236</v>
      </c>
      <c r="B69" s="167" t="s">
        <v>168</v>
      </c>
      <c r="C69" s="170" t="s">
        <v>221</v>
      </c>
      <c r="D69" s="172" t="s">
        <v>98</v>
      </c>
      <c r="E69" s="168">
        <v>1</v>
      </c>
      <c r="F69" s="166">
        <v>0</v>
      </c>
      <c r="G69" s="169">
        <f t="shared" si="15"/>
        <v>0</v>
      </c>
      <c r="O69" s="150"/>
    </row>
    <row r="70" spans="1:104" ht="15" x14ac:dyDescent="0.25">
      <c r="A70" s="185" t="s">
        <v>268</v>
      </c>
      <c r="B70" s="167" t="s">
        <v>199</v>
      </c>
      <c r="C70" s="170" t="s">
        <v>220</v>
      </c>
      <c r="D70" s="172" t="s">
        <v>98</v>
      </c>
      <c r="E70" s="168">
        <v>6</v>
      </c>
      <c r="F70" s="166">
        <v>0</v>
      </c>
      <c r="G70" s="169">
        <f t="shared" si="15"/>
        <v>0</v>
      </c>
      <c r="O70" s="150"/>
    </row>
    <row r="71" spans="1:104" ht="15" x14ac:dyDescent="0.25">
      <c r="A71" s="185" t="s">
        <v>237</v>
      </c>
      <c r="B71" s="167" t="s">
        <v>200</v>
      </c>
      <c r="C71" s="170" t="s">
        <v>219</v>
      </c>
      <c r="D71" s="172" t="s">
        <v>98</v>
      </c>
      <c r="E71" s="168">
        <v>1</v>
      </c>
      <c r="F71" s="166">
        <v>0</v>
      </c>
      <c r="G71" s="169">
        <f t="shared" si="15"/>
        <v>0</v>
      </c>
      <c r="O71" s="150"/>
    </row>
    <row r="72" spans="1:104" ht="15" x14ac:dyDescent="0.25">
      <c r="A72" s="185" t="s">
        <v>238</v>
      </c>
      <c r="B72" s="167" t="s">
        <v>201</v>
      </c>
      <c r="C72" s="170" t="s">
        <v>88</v>
      </c>
      <c r="D72" s="171" t="s">
        <v>78</v>
      </c>
      <c r="E72" s="168">
        <v>1</v>
      </c>
      <c r="F72" s="168">
        <v>0</v>
      </c>
      <c r="G72" s="169">
        <f t="shared" si="15"/>
        <v>0</v>
      </c>
      <c r="O72" s="150">
        <v>2</v>
      </c>
      <c r="AA72" s="123">
        <v>12</v>
      </c>
      <c r="AB72" s="123">
        <v>0</v>
      </c>
      <c r="AC72" s="123">
        <v>84</v>
      </c>
      <c r="AZ72" s="123">
        <v>1</v>
      </c>
      <c r="BA72" s="123">
        <f t="shared" si="16"/>
        <v>0</v>
      </c>
      <c r="BB72" s="123">
        <f t="shared" si="17"/>
        <v>0</v>
      </c>
      <c r="BC72" s="123">
        <f t="shared" si="18"/>
        <v>0</v>
      </c>
      <c r="BD72" s="123">
        <f t="shared" si="19"/>
        <v>0</v>
      </c>
      <c r="BE72" s="123">
        <f t="shared" si="20"/>
        <v>0</v>
      </c>
      <c r="CZ72" s="123">
        <v>0</v>
      </c>
    </row>
    <row r="73" spans="1:104" x14ac:dyDescent="0.2">
      <c r="A73" s="174"/>
      <c r="B73" s="186" t="s">
        <v>65</v>
      </c>
      <c r="C73" s="173" t="str">
        <f>CONCATENATE(B53," ",C53)</f>
        <v>D24 Dodávka elektro</v>
      </c>
      <c r="D73" s="174"/>
      <c r="E73" s="175"/>
      <c r="F73" s="175"/>
      <c r="G73" s="176">
        <f>SUM(G53:G72)</f>
        <v>0</v>
      </c>
      <c r="O73" s="150">
        <v>4</v>
      </c>
      <c r="BA73" s="151">
        <f>SUM(BA53:BA72)</f>
        <v>0</v>
      </c>
      <c r="BB73" s="151">
        <f>SUM(BB53:BB72)</f>
        <v>0</v>
      </c>
      <c r="BC73" s="151">
        <f>SUM(BC53:BC72)</f>
        <v>0</v>
      </c>
      <c r="BD73" s="151">
        <f>SUM(BD53:BD72)</f>
        <v>0</v>
      </c>
      <c r="BE73" s="151">
        <f>SUM(BE53:BE72)</f>
        <v>0</v>
      </c>
    </row>
    <row r="74" spans="1:104" x14ac:dyDescent="0.2">
      <c r="A74" s="143" t="s">
        <v>64</v>
      </c>
      <c r="B74" s="144" t="s">
        <v>27</v>
      </c>
      <c r="C74" s="145" t="s">
        <v>27</v>
      </c>
      <c r="D74" s="146"/>
      <c r="E74" s="147"/>
      <c r="F74" s="147"/>
      <c r="G74" s="148"/>
      <c r="H74" s="149"/>
      <c r="I74" s="149"/>
      <c r="O74" s="150">
        <v>1</v>
      </c>
    </row>
    <row r="75" spans="1:104" ht="15" x14ac:dyDescent="0.25">
      <c r="A75" s="185" t="s">
        <v>239</v>
      </c>
      <c r="B75" s="167" t="s">
        <v>149</v>
      </c>
      <c r="C75" s="170" t="s">
        <v>89</v>
      </c>
      <c r="D75" s="171" t="s">
        <v>75</v>
      </c>
      <c r="E75" s="168">
        <v>8</v>
      </c>
      <c r="F75" s="168">
        <v>0</v>
      </c>
      <c r="G75" s="169">
        <f>E75*F75</f>
        <v>0</v>
      </c>
      <c r="O75" s="150">
        <v>2</v>
      </c>
      <c r="AA75" s="123">
        <v>12</v>
      </c>
      <c r="AB75" s="123">
        <v>0</v>
      </c>
      <c r="AC75" s="123">
        <v>85</v>
      </c>
      <c r="AZ75" s="123">
        <v>1</v>
      </c>
      <c r="BA75" s="123">
        <f>IF(AZ75=1,G75,0)</f>
        <v>0</v>
      </c>
      <c r="BB75" s="123">
        <f>IF(AZ75=2,G75,0)</f>
        <v>0</v>
      </c>
      <c r="BC75" s="123">
        <f>IF(AZ75=3,G75,0)</f>
        <v>0</v>
      </c>
      <c r="BD75" s="123">
        <f>IF(AZ75=4,G75,0)</f>
        <v>0</v>
      </c>
      <c r="BE75" s="123">
        <f>IF(AZ75=5,G75,0)</f>
        <v>0</v>
      </c>
      <c r="CZ75" s="123">
        <v>0</v>
      </c>
    </row>
    <row r="76" spans="1:104" ht="15" x14ac:dyDescent="0.25">
      <c r="A76" s="185" t="s">
        <v>240</v>
      </c>
      <c r="B76" s="167" t="s">
        <v>150</v>
      </c>
      <c r="C76" s="170" t="s">
        <v>90</v>
      </c>
      <c r="D76" s="171" t="s">
        <v>91</v>
      </c>
      <c r="E76" s="168">
        <v>1</v>
      </c>
      <c r="F76" s="168">
        <v>0</v>
      </c>
      <c r="G76" s="169">
        <f>E76*F76</f>
        <v>0</v>
      </c>
      <c r="O76" s="150">
        <v>2</v>
      </c>
      <c r="AA76" s="123">
        <v>12</v>
      </c>
      <c r="AB76" s="123">
        <v>0</v>
      </c>
      <c r="AC76" s="123">
        <v>86</v>
      </c>
      <c r="AZ76" s="123">
        <v>1</v>
      </c>
      <c r="BA76" s="123">
        <f>IF(AZ76=1,G76,0)</f>
        <v>0</v>
      </c>
      <c r="BB76" s="123">
        <f>IF(AZ76=2,G76,0)</f>
        <v>0</v>
      </c>
      <c r="BC76" s="123">
        <f>IF(AZ76=3,G76,0)</f>
        <v>0</v>
      </c>
      <c r="BD76" s="123">
        <f>IF(AZ76=4,G76,0)</f>
        <v>0</v>
      </c>
      <c r="BE76" s="123">
        <f>IF(AZ76=5,G76,0)</f>
        <v>0</v>
      </c>
      <c r="CZ76" s="123">
        <v>0</v>
      </c>
    </row>
    <row r="77" spans="1:104" x14ac:dyDescent="0.2">
      <c r="A77" s="174"/>
      <c r="B77" s="186" t="s">
        <v>65</v>
      </c>
      <c r="C77" s="173" t="str">
        <f>CONCATENATE(B74," ",C74)</f>
        <v>HZS HZS</v>
      </c>
      <c r="D77" s="174"/>
      <c r="E77" s="175"/>
      <c r="F77" s="175"/>
      <c r="G77" s="176">
        <f>SUM(G74:G76)</f>
        <v>0</v>
      </c>
      <c r="O77" s="150">
        <v>4</v>
      </c>
      <c r="BA77" s="151">
        <f>SUM(BA74:BA76)</f>
        <v>0</v>
      </c>
      <c r="BB77" s="151">
        <f>SUM(BB74:BB76)</f>
        <v>0</v>
      </c>
      <c r="BC77" s="151">
        <f>SUM(BC74:BC76)</f>
        <v>0</v>
      </c>
      <c r="BD77" s="151">
        <f>SUM(BD74:BD76)</f>
        <v>0</v>
      </c>
      <c r="BE77" s="151">
        <f>SUM(BE74:BE76)</f>
        <v>0</v>
      </c>
    </row>
    <row r="78" spans="1:104" x14ac:dyDescent="0.2">
      <c r="A78" s="143" t="s">
        <v>64</v>
      </c>
      <c r="B78" s="144" t="s">
        <v>92</v>
      </c>
      <c r="C78" s="145" t="s">
        <v>92</v>
      </c>
      <c r="D78" s="146"/>
      <c r="E78" s="147"/>
      <c r="F78" s="147"/>
      <c r="G78" s="148"/>
      <c r="H78" s="149"/>
      <c r="I78" s="149"/>
      <c r="O78" s="150">
        <v>1</v>
      </c>
    </row>
    <row r="79" spans="1:104" ht="15" x14ac:dyDescent="0.25">
      <c r="A79" s="185" t="s">
        <v>241</v>
      </c>
      <c r="B79" s="167" t="s">
        <v>151</v>
      </c>
      <c r="C79" s="170" t="s">
        <v>93</v>
      </c>
      <c r="D79" s="171" t="s">
        <v>78</v>
      </c>
      <c r="E79" s="168">
        <v>1</v>
      </c>
      <c r="F79" s="168">
        <v>0</v>
      </c>
      <c r="G79" s="169">
        <f>E79*F79</f>
        <v>0</v>
      </c>
      <c r="O79" s="150">
        <v>2</v>
      </c>
      <c r="AA79" s="123">
        <v>12</v>
      </c>
      <c r="AB79" s="123">
        <v>0</v>
      </c>
      <c r="AC79" s="123">
        <v>87</v>
      </c>
      <c r="AZ79" s="123">
        <v>1</v>
      </c>
      <c r="BA79" s="123">
        <f>IF(AZ79=1,G79,0)</f>
        <v>0</v>
      </c>
      <c r="BB79" s="123">
        <f>IF(AZ79=2,G79,0)</f>
        <v>0</v>
      </c>
      <c r="BC79" s="123">
        <f>IF(AZ79=3,G79,0)</f>
        <v>0</v>
      </c>
      <c r="BD79" s="123">
        <f>IF(AZ79=4,G79,0)</f>
        <v>0</v>
      </c>
      <c r="BE79" s="123">
        <f>IF(AZ79=5,G79,0)</f>
        <v>0</v>
      </c>
      <c r="CZ79" s="123">
        <v>0</v>
      </c>
    </row>
    <row r="80" spans="1:104" ht="15" x14ac:dyDescent="0.25">
      <c r="A80" s="185" t="s">
        <v>242</v>
      </c>
      <c r="B80" s="167" t="s">
        <v>152</v>
      </c>
      <c r="C80" s="170" t="s">
        <v>94</v>
      </c>
      <c r="D80" s="171" t="s">
        <v>78</v>
      </c>
      <c r="E80" s="168">
        <v>1</v>
      </c>
      <c r="F80" s="168">
        <v>0</v>
      </c>
      <c r="G80" s="169">
        <f>E80*F80</f>
        <v>0</v>
      </c>
      <c r="O80" s="150">
        <v>2</v>
      </c>
      <c r="AA80" s="123">
        <v>12</v>
      </c>
      <c r="AB80" s="123">
        <v>0</v>
      </c>
      <c r="AC80" s="123">
        <v>88</v>
      </c>
      <c r="AZ80" s="123">
        <v>1</v>
      </c>
      <c r="BA80" s="123">
        <f>IF(AZ80=1,G80,0)</f>
        <v>0</v>
      </c>
      <c r="BB80" s="123">
        <f>IF(AZ80=2,G80,0)</f>
        <v>0</v>
      </c>
      <c r="BC80" s="123">
        <f>IF(AZ80=3,G80,0)</f>
        <v>0</v>
      </c>
      <c r="BD80" s="123">
        <f>IF(AZ80=4,G80,0)</f>
        <v>0</v>
      </c>
      <c r="BE80" s="123">
        <f>IF(AZ80=5,G80,0)</f>
        <v>0</v>
      </c>
      <c r="CZ80" s="123">
        <v>0</v>
      </c>
    </row>
    <row r="81" spans="1:104" ht="15" x14ac:dyDescent="0.25">
      <c r="A81" s="185" t="s">
        <v>243</v>
      </c>
      <c r="B81" s="167" t="s">
        <v>153</v>
      </c>
      <c r="C81" s="170" t="s">
        <v>95</v>
      </c>
      <c r="D81" s="171" t="s">
        <v>78</v>
      </c>
      <c r="E81" s="168">
        <v>1</v>
      </c>
      <c r="F81" s="168">
        <v>0</v>
      </c>
      <c r="G81" s="169">
        <f>E81*F81</f>
        <v>0</v>
      </c>
      <c r="O81" s="150">
        <v>2</v>
      </c>
      <c r="AA81" s="123">
        <v>12</v>
      </c>
      <c r="AB81" s="123">
        <v>0</v>
      </c>
      <c r="AC81" s="123">
        <v>89</v>
      </c>
      <c r="AZ81" s="123">
        <v>1</v>
      </c>
      <c r="BA81" s="123">
        <f>IF(AZ81=1,G81,0)</f>
        <v>0</v>
      </c>
      <c r="BB81" s="123">
        <f>IF(AZ81=2,G81,0)</f>
        <v>0</v>
      </c>
      <c r="BC81" s="123">
        <f>IF(AZ81=3,G81,0)</f>
        <v>0</v>
      </c>
      <c r="BD81" s="123">
        <f>IF(AZ81=4,G81,0)</f>
        <v>0</v>
      </c>
      <c r="BE81" s="123">
        <f>IF(AZ81=5,G81,0)</f>
        <v>0</v>
      </c>
      <c r="CZ81" s="123">
        <v>0</v>
      </c>
    </row>
    <row r="82" spans="1:104" x14ac:dyDescent="0.2">
      <c r="A82" s="174"/>
      <c r="B82" s="186" t="s">
        <v>65</v>
      </c>
      <c r="C82" s="173" t="str">
        <f>CONCATENATE(B78," ",C78)</f>
        <v>VRN VRN</v>
      </c>
      <c r="D82" s="174"/>
      <c r="E82" s="175"/>
      <c r="F82" s="175"/>
      <c r="G82" s="176">
        <f>SUM(G78:G81)</f>
        <v>0</v>
      </c>
      <c r="O82" s="150">
        <v>4</v>
      </c>
      <c r="BA82" s="151">
        <f>SUM(BA78:BA81)</f>
        <v>0</v>
      </c>
      <c r="BB82" s="151">
        <f>SUM(BB78:BB81)</f>
        <v>0</v>
      </c>
      <c r="BC82" s="151">
        <f>SUM(BC78:BC81)</f>
        <v>0</v>
      </c>
      <c r="BD82" s="151">
        <f>SUM(BD78:BD81)</f>
        <v>0</v>
      </c>
      <c r="BE82" s="151">
        <f>SUM(BE78:BE81)</f>
        <v>0</v>
      </c>
    </row>
    <row r="83" spans="1:104" x14ac:dyDescent="0.2">
      <c r="A83" s="124"/>
      <c r="B83" s="124"/>
      <c r="C83" s="124"/>
      <c r="D83" s="124"/>
      <c r="E83" s="124"/>
      <c r="F83" s="124"/>
      <c r="G83" s="124"/>
    </row>
    <row r="84" spans="1:104" x14ac:dyDescent="0.2">
      <c r="E84" s="123"/>
    </row>
    <row r="85" spans="1:104" x14ac:dyDescent="0.2">
      <c r="E85" s="123"/>
    </row>
    <row r="86" spans="1:104" x14ac:dyDescent="0.2">
      <c r="E86" s="123"/>
    </row>
    <row r="87" spans="1:104" x14ac:dyDescent="0.2">
      <c r="E87" s="123"/>
    </row>
    <row r="88" spans="1:104" x14ac:dyDescent="0.2">
      <c r="E88" s="123"/>
    </row>
    <row r="89" spans="1:104" x14ac:dyDescent="0.2">
      <c r="E89" s="123"/>
    </row>
    <row r="90" spans="1:104" x14ac:dyDescent="0.2">
      <c r="A90" s="152"/>
      <c r="B90" s="152"/>
      <c r="C90" s="152"/>
      <c r="D90" s="152"/>
      <c r="E90" s="152"/>
      <c r="F90" s="152"/>
      <c r="G90" s="152"/>
    </row>
    <row r="91" spans="1:104" x14ac:dyDescent="0.2">
      <c r="A91" s="152"/>
      <c r="B91" s="152"/>
      <c r="C91" s="152"/>
      <c r="D91" s="152"/>
      <c r="E91" s="152"/>
      <c r="F91" s="152"/>
      <c r="G91" s="152"/>
    </row>
    <row r="92" spans="1:104" x14ac:dyDescent="0.2">
      <c r="A92" s="152"/>
      <c r="B92" s="152"/>
      <c r="C92" s="152"/>
      <c r="D92" s="152"/>
      <c r="E92" s="152"/>
      <c r="F92" s="152"/>
      <c r="G92" s="152"/>
    </row>
    <row r="93" spans="1:104" x14ac:dyDescent="0.2">
      <c r="A93" s="152"/>
      <c r="B93" s="152"/>
      <c r="C93" s="165"/>
      <c r="D93" s="152"/>
      <c r="E93" s="152"/>
      <c r="F93" s="152"/>
      <c r="G93" s="152"/>
    </row>
    <row r="94" spans="1:104" x14ac:dyDescent="0.2">
      <c r="E94" s="123"/>
    </row>
    <row r="95" spans="1:104" x14ac:dyDescent="0.2">
      <c r="E95" s="123"/>
    </row>
    <row r="96" spans="1:104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E123" s="123"/>
    </row>
    <row r="124" spans="1:7" x14ac:dyDescent="0.2">
      <c r="E124" s="123"/>
    </row>
    <row r="125" spans="1:7" x14ac:dyDescent="0.2">
      <c r="A125" s="153"/>
      <c r="B125" s="153"/>
    </row>
    <row r="126" spans="1:7" x14ac:dyDescent="0.2">
      <c r="A126" s="152"/>
      <c r="B126" s="152"/>
      <c r="C126" s="155"/>
      <c r="D126" s="155"/>
      <c r="E126" s="156"/>
      <c r="F126" s="155"/>
      <c r="G126" s="157"/>
    </row>
    <row r="127" spans="1:7" x14ac:dyDescent="0.2">
      <c r="A127" s="158"/>
      <c r="B127" s="158"/>
      <c r="C127" s="152"/>
      <c r="D127" s="152"/>
      <c r="E127" s="159"/>
      <c r="F127" s="152"/>
      <c r="G127" s="152"/>
    </row>
    <row r="128" spans="1:7" x14ac:dyDescent="0.2">
      <c r="A128" s="152"/>
      <c r="B128" s="152"/>
      <c r="C128" s="152"/>
      <c r="D128" s="152"/>
      <c r="E128" s="159"/>
      <c r="F128" s="152"/>
      <c r="G128" s="152"/>
    </row>
    <row r="129" spans="1:7" x14ac:dyDescent="0.2">
      <c r="A129" s="152"/>
      <c r="B129" s="152"/>
      <c r="C129" s="152"/>
      <c r="D129" s="152"/>
      <c r="E129" s="159"/>
      <c r="F129" s="152"/>
      <c r="G129" s="152"/>
    </row>
    <row r="130" spans="1:7" x14ac:dyDescent="0.2">
      <c r="A130" s="152"/>
      <c r="B130" s="152"/>
      <c r="C130" s="152"/>
      <c r="D130" s="152"/>
      <c r="E130" s="159"/>
      <c r="F130" s="152"/>
      <c r="G130" s="152"/>
    </row>
    <row r="131" spans="1:7" x14ac:dyDescent="0.2">
      <c r="A131" s="152"/>
      <c r="B131" s="152"/>
      <c r="C131" s="152"/>
      <c r="D131" s="152"/>
      <c r="E131" s="159"/>
      <c r="F131" s="152"/>
      <c r="G131" s="152"/>
    </row>
    <row r="132" spans="1:7" x14ac:dyDescent="0.2">
      <c r="A132" s="152"/>
      <c r="B132" s="152"/>
      <c r="C132" s="152"/>
      <c r="D132" s="152"/>
      <c r="E132" s="159"/>
      <c r="F132" s="152"/>
      <c r="G132" s="152"/>
    </row>
    <row r="133" spans="1:7" x14ac:dyDescent="0.2">
      <c r="A133" s="152"/>
      <c r="B133" s="152"/>
      <c r="C133" s="152"/>
      <c r="D133" s="152"/>
      <c r="E133" s="159"/>
      <c r="F133" s="152"/>
      <c r="G133" s="152"/>
    </row>
    <row r="134" spans="1:7" x14ac:dyDescent="0.2">
      <c r="A134" s="152"/>
      <c r="B134" s="152"/>
      <c r="C134" s="152"/>
      <c r="D134" s="152"/>
      <c r="E134" s="159"/>
      <c r="F134" s="152"/>
      <c r="G134" s="152"/>
    </row>
    <row r="135" spans="1:7" x14ac:dyDescent="0.2">
      <c r="A135" s="152"/>
      <c r="B135" s="152"/>
      <c r="C135" s="152"/>
      <c r="D135" s="152"/>
      <c r="E135" s="159"/>
      <c r="F135" s="152"/>
      <c r="G135" s="152"/>
    </row>
    <row r="136" spans="1:7" x14ac:dyDescent="0.2">
      <c r="A136" s="152"/>
      <c r="B136" s="152"/>
      <c r="C136" s="152"/>
      <c r="D136" s="152"/>
      <c r="E136" s="159"/>
      <c r="F136" s="152"/>
      <c r="G136" s="152"/>
    </row>
    <row r="137" spans="1:7" x14ac:dyDescent="0.2">
      <c r="A137" s="152"/>
      <c r="B137" s="152"/>
      <c r="C137" s="152"/>
      <c r="D137" s="152"/>
      <c r="E137" s="159"/>
      <c r="F137" s="152"/>
      <c r="G137" s="152"/>
    </row>
    <row r="138" spans="1:7" x14ac:dyDescent="0.2">
      <c r="A138" s="152"/>
      <c r="B138" s="152"/>
      <c r="C138" s="152"/>
      <c r="D138" s="152"/>
      <c r="E138" s="159"/>
      <c r="F138" s="152"/>
      <c r="G138" s="152"/>
    </row>
    <row r="139" spans="1:7" x14ac:dyDescent="0.2">
      <c r="A139" s="152"/>
      <c r="B139" s="152"/>
      <c r="C139" s="152"/>
      <c r="D139" s="152"/>
      <c r="E139" s="159"/>
      <c r="F139" s="152"/>
      <c r="G139" s="152"/>
    </row>
  </sheetData>
  <mergeCells count="3">
    <mergeCell ref="A1:G1"/>
    <mergeCell ref="A3:B3"/>
    <mergeCell ref="A4:B4"/>
  </mergeCells>
  <printOptions gridLinesSet="0"/>
  <pageMargins left="0.19685039370078741" right="0.19685039370078741" top="0.19685039370078741" bottom="0.19685039370078741" header="0" footer="0.19685039370078741"/>
  <pageSetup paperSize="9" orientation="portrait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LIFI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Fiala</dc:creator>
  <cp:lastModifiedBy>kubos</cp:lastModifiedBy>
  <cp:lastPrinted>2019-08-05T05:46:27Z</cp:lastPrinted>
  <dcterms:created xsi:type="dcterms:W3CDTF">2013-07-31T11:19:02Z</dcterms:created>
  <dcterms:modified xsi:type="dcterms:W3CDTF">2021-10-18T06:54:18Z</dcterms:modified>
</cp:coreProperties>
</file>